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aisei-02\財政_共有NAS\財政課ハード②\公会計\地方公会計制度関係資料・照会回答\32_02年度\20200817平成30年度財政状況資料集（追加分）の作成及び提出について（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W34" i="10"/>
  <c r="BW35"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<sst xmlns="http://schemas.openxmlformats.org/spreadsheetml/2006/main" count="1155" uniqueCount="654">
  <si>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</si>
  <si>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</si>
  <si>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</si>
  <si>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</si>
  <si>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</si>
  <si>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</si>
  <si>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</si>
  <si>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</si>
  <si>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</si>
  <si>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</si>
  <si>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</si>
  <si>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</si>
  <si>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</si>
  <si>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</si>
  <si>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</si>
  <si>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</si>
  <si>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</si>
  <si>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</si>
  <si>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</si>
  <si>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</si>
  <si>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</si>
  <si>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</si>
  <si>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</si>
  <si>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</si>
  <si>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</si>
  <si>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</si>
  <si>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</si>
  <si>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</si>
  <si>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</si>
  <si>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</si>
  <si>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</si>
  <si>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</si>
  <si>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</si>
  <si>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</si>
  <si>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</si>
  <si>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</si>
  <si>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</si>
  <si>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</si>
  <si>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</si>
  <si>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</si>
  <si>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</si>
  <si>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</si>
  <si>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</si>
  <si>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</si>
  <si>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</si>
  <si>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</si>
  <si>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</si>
  <si>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</si>
  <si>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</si>
  <si>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</si>
  <si>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</si>
  <si>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</si>
  <si>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</si>
  <si>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</si>
  <si>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</si>
  <si>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</si>
  <si>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</si>
  <si>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</si>
  <si>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</si>
  <si>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</si>
  <si>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</si>
  <si>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</si>
  <si>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</si>
  <si>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</si>
  <si>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</si>
  <si>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</si>
  <si>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</si>
  <si>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</si>
  <si>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</si>
  <si>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</si>
  <si>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</si>
  <si>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</si>
  <si>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</si>
  <si>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</si>
  <si>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</si>
  <si>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</si>
  <si>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</si>
  <si>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</si>
  <si>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</si>
  <si>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</si>
  <si>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</si>
  <si>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</si>
  <si>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</si>
  <si>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</si>
  <si>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</si>
  <si>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</si>
  <si>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</si>
  <si>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</si>
  <si>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</si>
  <si>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</si>
  <si>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</si>
  <si>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</si>
  <si>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</si>
  <si>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</si>
  <si>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</si>
  <si>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</si>
  <si>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</si>
  <si>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</si>
  <si>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</si>
  <si>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</si>
  <si>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</si>
  <si>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</si>
  <si>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</si>
  <si>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</si>
  <si>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</si>
  <si>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</si>
  <si>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</si>
  <si>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</si>
  <si>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</si>
  <si>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</si>
  <si>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</si>
  <si>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</si>
  <si>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</si>
  <si>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</si>
  <si>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</si>
  <si>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</si>
  <si>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</si>
  <si>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</si>
  <si>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</si>
  <si>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</si>
  <si>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</si>
  <si>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</si>
  <si>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</si>
  <si>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</si>
  <si>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</si>
  <si>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</si>
  <si>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</si>
  <si>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</si>
  <si>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</si>
  <si>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</si>
  <si>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</si>
  <si>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</si>
  <si>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</si>
  <si>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</si>
  <si>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</si>
  <si>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</si>
  <si>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</si>
  <si>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</si>
  <si>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</si>
  <si>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</si>
  <si>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</si>
  <si>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</si>
  <si>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</si>
  <si>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</si>
  <si>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</si>
  <si>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</si>
  <si>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</si>
  <si>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</si>
  <si>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</si>
  <si>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</si>
  <si>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</si>
  <si>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</si>
  <si>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</si>
  <si>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</si>
  <si>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</si>
  <si>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</si>
  <si>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</si>
  <si>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</si>
  <si>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</si>
  <si>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</si>
  <si>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</si>
  <si>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</si>
  <si>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</si>
  <si>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</si>
  <si>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</si>
  <si>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</si>
  <si>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</si>
  <si>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</si>
  <si>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</si>
  <si>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</si>
  <si>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</si>
  <si>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</si>
  <si>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</si>
  <si>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</si>
  <si>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</si>
  <si>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</si>
  <si>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</si>
  <si>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</si>
  <si>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</si>
  <si>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</si>
  <si>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</si>
  <si>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</si>
  <si>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</si>
  <si>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</si>
  <si>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</si>
  <si>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</si>
  <si>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</si>
  <si>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</si>
  <si>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</si>
  <si>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</si>
  <si>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</si>
  <si>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</si>
  <si>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</si>
  <si>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</si>
  <si>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</si>
  <si>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</si>
  <si>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</si>
  <si>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</si>
  <si>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</si>
  <si>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</si>
  <si>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</si>
  <si>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</si>
  <si>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</si>
  <si>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</si>
  <si>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</si>
  <si>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</si>
  <si>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</si>
  <si>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</si>
  <si>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</si>
  <si>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</si>
  <si>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</si>
  <si>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</si>
  <si>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</si>
  <si>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</si>
  <si>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</si>
  <si>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</si>
  <si>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</si>
  <si>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</si>
  <si>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</si>
  <si>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</si>
  <si>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</si>
  <si>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</si>
  <si>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</si>
  <si>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</si>
  <si>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</si>
  <si>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</si>
  <si>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</si>
  <si>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</si>
  <si>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</si>
  <si>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</si>
  <si>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</si>
  <si>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</si>
  <si>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</si>
  <si>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</si>
  <si>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</si>
  <si>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</si>
  <si>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</si>
  <si>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</si>
  <si>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</si>
  <si>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</si>
  <si>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</si>
  <si>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</si>
  <si>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</si>
  <si>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</si>
  <si>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</si>
  <si>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</si>
  <si>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</si>
  <si>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</si>
  <si>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</si>
  <si>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</si>
  <si>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</si>
  <si>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</si>
  <si>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</si>
  <si>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</si>
  <si>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</si>
  <si>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</si>
  <si>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</si>
  <si>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</si>
  <si>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</si>
  <si>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</si>
  <si>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</si>
  <si>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</si>
  <si>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</si>
  <si>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</si>
  <si>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</si>
  <si>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</si>
  <si>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</si>
  <si>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</si>
  <si>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</si>
  <si>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</si>
  <si>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</si>
  <si>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</si>
  <si>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</si>
  <si>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</si>
  <si>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</si>
  <si>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</si>
  <si>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</si>
  <si>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</si>
  <si>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</si>
  <si>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</si>
  <si>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</si>
  <si>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</si>
  <si>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</si>
  <si>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</si>
  <si>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</si>
  <si>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</si>
  <si>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</si>
  <si>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</si>
  <si>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</si>
  <si>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</si>
  <si>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</si>
  <si>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</si>
  <si>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</si>
  <si>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</si>
  <si>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</si>
  <si>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</si>
  <si>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</si>
  <si>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</si>
  <si>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</si>
  <si>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</si>
  <si>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</si>
  <si>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</si>
  <si>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</si>
  <si>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</si>
  <si>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</si>
  <si>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</si>
  <si>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</si>
  <si>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</si>
  <si>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</si>
  <si>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</si>
  <si>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</si>
  <si>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</si>
  <si>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</si>
  <si>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</si>
  <si>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</si>
  <si>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</si>
  <si>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</si>
  <si>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</si>
  <si>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</si>
  <si>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</si>
  <si>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</si>
  <si>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</si>
  <si>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</si>
  <si>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</si>
  <si>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</si>
  <si>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</si>
  <si>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</si>
  <si>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</si>
  <si>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</si>
  <si>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</si>
  <si>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</si>
  <si>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</si>
  <si>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</si>
  <si>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</si>
  <si>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</si>
  <si>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</si>
  <si>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</si>
  <si>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</si>
  <si>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</si>
  <si>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</si>
  <si>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</si>
  <si>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</si>
  <si>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</si>
  <si>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</si>
  <si>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</si>
  <si>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</si>
  <si>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</si>
  <si>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</si>
  <si>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</si>
  <si>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</si>
  <si>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</si>
  <si>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</si>
  <si>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</si>
  <si>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</si>
  <si>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</si>
  <si>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</si>
  <si>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</si>
  <si>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</si>
  <si>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</si>
  <si>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</si>
  <si>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</si>
  <si>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</si>
  <si>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</si>
  <si>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</si>
  <si>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</si>
  <si>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</si>
  <si>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</si>
  <si>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</si>
  <si>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</si>
  <si>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</si>
  <si>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</si>
  <si>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</si>
  <si>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</si>
  <si>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</si>
  <si>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</si>
  <si>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</si>
  <si>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</si>
  <si>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</si>
  <si>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</si>
  <si>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</si>
  <si>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</si>
  <si>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</si>
  <si>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t>
    <phoneticPr fontId="5"/>
  </si>
  <si>
    <t>地域下水道事業特別会計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</si>
  <si>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</si>
  <si>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</si>
  <si>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</si>
  <si>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</si>
  <si>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</si>
  <si>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</si>
  <si>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</si>
  <si>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</si>
  <si>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</si>
  <si>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</si>
  <si>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</si>
  <si>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</si>
  <si>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</si>
  <si>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</si>
  <si>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</si>
  <si>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</si>
  <si>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</si>
  <si>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</si>
  <si>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後期高齢者医療事業特別会計</t>
    <phoneticPr fontId="5"/>
  </si>
  <si>
    <t>介護保険事業（保険勘定）特別会計</t>
    <phoneticPr fontId="5"/>
  </si>
  <si>
    <t>介護保険事業（サービス勘定）特別会計</t>
    <phoneticPr fontId="5"/>
  </si>
  <si>
    <t>-</t>
    <phoneticPr fontId="5"/>
  </si>
  <si>
    <t>駐車場事業特別会計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</si>
  <si>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</si>
  <si>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</si>
  <si>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</si>
  <si>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</si>
  <si>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</si>
  <si>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</si>
  <si>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病院事業会計</t>
    <phoneticPr fontId="5"/>
  </si>
  <si>
    <t>法適用企業</t>
    <phoneticPr fontId="5"/>
  </si>
  <si>
    <t>野呂高原ロッジ事業特別会計</t>
    <phoneticPr fontId="5"/>
  </si>
  <si>
    <t>法非適用企業</t>
    <phoneticPr fontId="5"/>
  </si>
  <si>
    <t>港湾整備事業特別会計</t>
    <phoneticPr fontId="5"/>
  </si>
  <si>
    <t>地方卸売市場事業特別会計</t>
    <phoneticPr fontId="5"/>
  </si>
  <si>
    <t>法非適用企業</t>
    <phoneticPr fontId="5"/>
  </si>
  <si>
    <t>集落排水事業特別会計</t>
    <phoneticPr fontId="5"/>
  </si>
  <si>
    <t>-</t>
    <phoneticPr fontId="5"/>
  </si>
  <si>
    <t>法非適用企業</t>
    <phoneticPr fontId="5"/>
  </si>
  <si>
    <t>臨海土地造成事業特別会計</t>
    <phoneticPr fontId="5"/>
  </si>
  <si>
    <t>-</t>
    <phoneticPr fontId="5"/>
  </si>
  <si>
    <t>内陸土地造成事業特別会計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</si>
  <si>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</si>
  <si>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</si>
  <si>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</si>
  <si>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</si>
  <si>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</si>
  <si>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</si>
  <si>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</si>
  <si>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</si>
  <si>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</si>
  <si>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</si>
  <si>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</si>
  <si>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</si>
  <si>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</si>
  <si>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</si>
  <si>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</si>
  <si>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</si>
  <si>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</si>
  <si>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</si>
  <si>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</si>
  <si>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</si>
  <si>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</si>
  <si>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</si>
  <si>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</si>
  <si>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</si>
  <si>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</si>
  <si>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</si>
  <si>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</si>
  <si>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</si>
  <si>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</si>
  <si>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</si>
  <si>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</si>
  <si>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</si>
  <si>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</si>
  <si>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</si>
  <si>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</si>
  <si>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</si>
  <si>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</si>
  <si>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</si>
  <si>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</si>
  <si>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</si>
  <si>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</si>
  <si>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</si>
  <si>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</si>
  <si>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</si>
  <si>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</si>
  <si>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</si>
  <si>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</si>
  <si>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</si>
  <si>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</si>
  <si>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</si>
  <si>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</si>
  <si>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</si>
  <si>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</si>
  <si>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</si>
  <si>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</si>
  <si>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</si>
  <si>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</si>
  <si>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</si>
  <si>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</si>
  <si>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</si>
  <si>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</si>
  <si>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</si>
  <si>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</si>
  <si>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</si>
  <si>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臨海土地造成事業特別会計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</si>
  <si>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</si>
  <si>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集落排水事業特別会計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</si>
  <si>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</si>
  <si>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</si>
  <si>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</si>
  <si>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</si>
  <si>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</si>
  <si>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</si>
  <si>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</si>
  <si>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</si>
  <si>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</si>
  <si>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</si>
  <si>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</si>
  <si>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</si>
  <si>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</si>
  <si>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</si>
  <si>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</si>
  <si>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</si>
  <si>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</si>
  <si>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</si>
  <si>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</si>
  <si>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</si>
  <si>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</si>
  <si>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</si>
  <si>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</si>
  <si>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</si>
  <si>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</si>
  <si>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</si>
  <si>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</si>
  <si>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</si>
  <si>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</si>
  <si>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</si>
  <si>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</si>
  <si>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</si>
  <si>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</si>
  <si>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</si>
  <si>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</si>
  <si>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</si>
  <si>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</si>
  <si>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</si>
  <si>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</si>
  <si>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</si>
  <si>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</si>
  <si>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</si>
  <si>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</si>
  <si>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</si>
  <si>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</si>
  <si>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</si>
  <si>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</si>
  <si>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</si>
  <si>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</si>
  <si>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</si>
  <si>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</si>
  <si>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</si>
  <si>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</si>
  <si>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</si>
  <si>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</si>
  <si>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</si>
  <si>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</si>
  <si>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</si>
  <si>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</si>
  <si>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</si>
  <si>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</si>
  <si>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</si>
  <si>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</si>
  <si>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</si>
  <si>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</si>
  <si>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</si>
  <si>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</si>
  <si>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</si>
  <si>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</si>
  <si>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</si>
  <si>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</si>
  <si>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</si>
  <si>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</si>
  <si>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</si>
  <si>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</si>
  <si>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</si>
  <si>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</si>
  <si>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</si>
  <si>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</si>
  <si>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</si>
  <si>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</si>
  <si>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</si>
  <si>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</si>
  <si>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</si>
  <si>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</si>
  <si>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</si>
  <si>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</si>
  <si>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</si>
  <si>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</si>
  <si>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</si>
  <si>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</si>
  <si>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</si>
  <si>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</si>
  <si>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</si>
  <si>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0.48</t>
  </si>
  <si>
    <t>▲ 0.42</t>
  </si>
  <si>
    <t>▲ 1.93</t>
  </si>
  <si>
    <t>▲ 1.09</t>
  </si>
  <si>
    <t>一般会計</t>
  </si>
  <si>
    <t>水道事業会計</t>
  </si>
  <si>
    <t>下水道事業会計</t>
  </si>
  <si>
    <t>工業用水道事業会計</t>
  </si>
  <si>
    <t>国民健康保険事業（事業勘定）特別会計</t>
  </si>
  <si>
    <t>介護保険事業（保険勘定）特別会計</t>
  </si>
  <si>
    <t>後期高齢者医療事業特別会計</t>
  </si>
  <si>
    <t>病院事業会計</t>
  </si>
  <si>
    <t>その他会計（赤字）</t>
  </si>
  <si>
    <t>その他会計（黒字）</t>
  </si>
  <si>
    <t>H25末</t>
    <phoneticPr fontId="5"/>
  </si>
  <si>
    <t>H26末</t>
    <phoneticPr fontId="5"/>
  </si>
  <si>
    <t>H27末</t>
    <phoneticPr fontId="5"/>
  </si>
  <si>
    <t>H28末</t>
    <phoneticPr fontId="5"/>
  </si>
  <si>
    <t>H29末</t>
    <phoneticPr fontId="5"/>
  </si>
  <si>
    <t>呉市体育振興財団</t>
    <rPh sb="0" eb="2">
      <t>クレシ</t>
    </rPh>
    <rPh sb="2" eb="4">
      <t>タイイク</t>
    </rPh>
    <rPh sb="4" eb="6">
      <t>シンコウ</t>
    </rPh>
    <rPh sb="6" eb="8">
      <t>ザイダン</t>
    </rPh>
    <phoneticPr fontId="2"/>
  </si>
  <si>
    <t>くれ産業振興センター</t>
    <rPh sb="2" eb="4">
      <t>サンギョウ</t>
    </rPh>
    <rPh sb="4" eb="6">
      <t>シンコウ</t>
    </rPh>
    <phoneticPr fontId="2"/>
  </si>
  <si>
    <t>呉市土地開発公社</t>
    <rPh sb="0" eb="2">
      <t>クレシ</t>
    </rPh>
    <rPh sb="2" eb="4">
      <t>トチ</t>
    </rPh>
    <rPh sb="4" eb="6">
      <t>カイハツ</t>
    </rPh>
    <rPh sb="6" eb="8">
      <t>コウシャ</t>
    </rPh>
    <phoneticPr fontId="2"/>
  </si>
  <si>
    <t>呉市文化振興財団</t>
    <rPh sb="0" eb="2">
      <t>クレシ</t>
    </rPh>
    <rPh sb="2" eb="4">
      <t>ブンカ</t>
    </rPh>
    <rPh sb="4" eb="6">
      <t>シンコウ</t>
    </rPh>
    <rPh sb="6" eb="8">
      <t>ザイダン</t>
    </rPh>
    <phoneticPr fontId="2"/>
  </si>
  <si>
    <t>蘭島文化振興財団</t>
    <rPh sb="0" eb="1">
      <t>ラン</t>
    </rPh>
    <rPh sb="1" eb="2">
      <t>シマ</t>
    </rPh>
    <rPh sb="2" eb="4">
      <t>ブンカ</t>
    </rPh>
    <rPh sb="4" eb="6">
      <t>シンコウ</t>
    </rPh>
    <rPh sb="6" eb="8">
      <t>ザイダン</t>
    </rPh>
    <phoneticPr fontId="2"/>
  </si>
  <si>
    <t>野呂山観光開発公社</t>
    <rPh sb="0" eb="3">
      <t>ノロサン</t>
    </rPh>
    <rPh sb="3" eb="5">
      <t>カンコウ</t>
    </rPh>
    <rPh sb="5" eb="7">
      <t>カイハツ</t>
    </rPh>
    <rPh sb="7" eb="9">
      <t>コウシャ</t>
    </rPh>
    <phoneticPr fontId="2"/>
  </si>
  <si>
    <t>安浦町生涯学習振興財団</t>
    <rPh sb="0" eb="3">
      <t>ヤスウラチョウ</t>
    </rPh>
    <rPh sb="3" eb="5">
      <t>ショウガイ</t>
    </rPh>
    <rPh sb="5" eb="7">
      <t>ガクシュウ</t>
    </rPh>
    <rPh sb="7" eb="9">
      <t>シンコウ</t>
    </rPh>
    <rPh sb="9" eb="11">
      <t>ザイダン</t>
    </rPh>
    <phoneticPr fontId="2"/>
  </si>
  <si>
    <t>倉橋まちづくり公社</t>
    <rPh sb="0" eb="2">
      <t>クラハシ</t>
    </rPh>
    <rPh sb="7" eb="9">
      <t>コウシャ</t>
    </rPh>
    <phoneticPr fontId="2"/>
  </si>
  <si>
    <t>県民の浜蒲刈</t>
    <rPh sb="0" eb="2">
      <t>ケンミン</t>
    </rPh>
    <rPh sb="3" eb="4">
      <t>ハマ</t>
    </rPh>
    <rPh sb="4" eb="6">
      <t>カマガリ</t>
    </rPh>
    <phoneticPr fontId="2"/>
  </si>
  <si>
    <t>斎島汽船</t>
    <rPh sb="0" eb="1">
      <t>イツキ</t>
    </rPh>
    <rPh sb="1" eb="2">
      <t>シマ</t>
    </rPh>
    <rPh sb="2" eb="4">
      <t>キセン</t>
    </rPh>
    <phoneticPr fontId="2"/>
  </si>
  <si>
    <t>くれ勤労者福祉サービスセンター</t>
    <rPh sb="2" eb="5">
      <t>キンロウシャ</t>
    </rPh>
    <rPh sb="5" eb="7">
      <t>フクシ</t>
    </rPh>
    <phoneticPr fontId="2"/>
  </si>
  <si>
    <t>○</t>
    <phoneticPr fontId="2"/>
  </si>
  <si>
    <t>-</t>
    <phoneticPr fontId="2"/>
  </si>
  <si>
    <t>-</t>
    <phoneticPr fontId="2"/>
  </si>
  <si>
    <t>後期高齢者医療広域連合（一般会計）</t>
    <rPh sb="0" eb="2">
      <t>コウキ</t>
    </rPh>
    <rPh sb="2" eb="4">
      <t>コウレイ</t>
    </rPh>
    <rPh sb="4" eb="5">
      <t>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</si>
  <si>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4">
      <t>コウレイ</t>
    </rPh>
    <rPh sb="4" eb="5">
      <t>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</si>
  <si>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</si>
  <si>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</si>
  <si>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</si>
  <si>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</si>
  <si>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</si>
  <si>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</si>
  <si>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</si>
  <si>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</si>
  <si>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</si>
  <si>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</si>
  <si>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</si>
  <si>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phoneticPr fontId="2"/>
  </si>
  <si>
    <t>公園墓地管理運営基金</t>
    <phoneticPr fontId="2"/>
  </si>
  <si>
    <t>博物館推進基金</t>
    <phoneticPr fontId="2"/>
  </si>
  <si>
    <t>地域下水道基金</t>
    <phoneticPr fontId="2"/>
  </si>
  <si>
    <t>文化振興基金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</si>
  <si>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</si>
  <si>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</si>
  <si>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</si>
  <si>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</si>
  <si>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</si>
  <si>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</si>
  <si>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</si>
  <si>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</si>
  <si>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</si>
  <si>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</si>
  <si>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</si>
  <si>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</si>
  <si>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</si>
  <si>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</si>
  <si>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は類似団体内平均と比較し高い水準で推移しているが減少傾向である。将来負担比率は類似団体内平均と比較し高い水準で推移しており平成３０年及び令和元年度において災害復旧対応に係る市債残高の増加により一時的に増加しているが，以降は，職員数の減少に伴う退職手当負担見込額の減等により将来負担額は減少する見込みである。
引き続き，長寿命化計画などに基づき，計画的更新等に努めることで，有形固定資産減価償却率の改善に努めるとともに，市債の抑制，有利な条件の市債の活用等により将来負担比率の改善を図る。</t>
    <rPh sb="73" eb="75">
      <t>ヘイセイ</t>
    </rPh>
    <rPh sb="77" eb="78">
      <t>ネン</t>
    </rPh>
    <rPh sb="78" eb="79">
      <t>オヨ</t>
    </rPh>
    <rPh sb="80" eb="82">
      <t>レイワ</t>
    </rPh>
    <rPh sb="82" eb="85">
      <t>ガンネンド</t>
    </rPh>
    <rPh sb="89" eb="91">
      <t>サイガイ</t>
    </rPh>
    <rPh sb="91" eb="93">
      <t>フッキュウ</t>
    </rPh>
    <rPh sb="93" eb="95">
      <t>タイオウ</t>
    </rPh>
    <rPh sb="96" eb="97">
      <t>カカ</t>
    </rPh>
    <rPh sb="98" eb="100">
      <t>シサイ</t>
    </rPh>
    <rPh sb="100" eb="102">
      <t>ザンダカ</t>
    </rPh>
    <rPh sb="103" eb="105">
      <t>ゾウカ</t>
    </rPh>
    <rPh sb="108" eb="111">
      <t>イチジテキ</t>
    </rPh>
    <rPh sb="112" eb="114">
      <t>ゾウカ</t>
    </rPh>
    <rPh sb="120" eb="122">
      <t>イコウ</t>
    </rPh>
    <rPh sb="144" eb="145">
      <t>ナド</t>
    </rPh>
    <rPh sb="148" eb="150">
      <t>ショウライ</t>
    </rPh>
    <rPh sb="150" eb="153">
      <t>フタンガク</t>
    </rPh>
    <rPh sb="154" eb="156">
      <t>ゲンショウ</t>
    </rPh>
    <rPh sb="158" eb="160">
      <t>ミコ</t>
    </rPh>
    <phoneticPr fontId="5"/>
  </si>
  <si>
    <t>　将来負担比率及び実質公債費比率については，類似団体と比較して高い状況にあるものの，投資的事業の計画的執行により毎年の地方債の新規発行額を抑制するとともに，低利による資金調達や交付税措置の高い地方債の活用を図ったことにより，減少傾向となっている。但し，将来負担比率は平成３０年度において災害復旧対応に係る市債残高の増加により一時的に増加している。
　両指標とも，債務負担行為に基づく支出予定額や退職手当負担見込額の減少が見込まれるため低下していくものと見込んでいるが，今後とも建設地方債の発行抑制基調を堅持しながら，これまで以上に公債費の適正化に取り組んでいく。</t>
    <rPh sb="123" eb="124">
      <t>タダ</t>
    </rPh>
    <rPh sb="138" eb="139">
      <t>ド</t>
    </rPh>
    <rPh sb="175" eb="176">
      <t>リョウ</t>
    </rPh>
    <rPh sb="176" eb="178">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</si>
</sst>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wrapText="1" shrinkToFit="1"/>
      <protection locked="0"/>
    </xf>
    <xf numFmtId="177" fontId="12" fillId="0" borderId="35" xfId="5" applyNumberFormat="1" applyFont="1" applyFill="1" applyBorder="1" applyAlignment="1" applyProtection="1">
      <alignment horizontal="right" vertical="center" wrapText="1" shrinkToFit="1"/>
      <protection locked="0"/>
    </xf>
    <xf numFmtId="177" fontId="12" fillId="0" borderId="21" xfId="5" applyNumberFormat="1" applyFont="1" applyFill="1" applyBorder="1" applyAlignment="1" applyProtection="1">
      <alignment horizontal="right" vertical="center" wrapText="1" shrinkToFit="1"/>
      <protection locked="0"/>
    </xf>
    <xf numFmtId="177" fontId="12" fillId="0" borderId="22"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46395</c:v>
                </c:pt>
                <c:pt idx="3">
                  <c:v>48088</c:v>
                </c:pt>
                <c:pt idx="4">
                  <c:v>46457</c:v>
                </c:pt>
              </c:numCache>
            </c:numRef>
          </c:val>
          <c:smooth val="0"/>
          <c:extLst>
            <c:ext xmlns:c16="http://schemas.microsoft.com/office/drawing/2014/chart" uri="{C3380CC4-5D6E-409C-BE32-E72D297353CC}">
              <c16:uniqueId val="{00000000-F413-42A2-A45F-B71FE03203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69096</c:v>
                </c:pt>
                <c:pt idx="1">
                  <c:v>81777</c:v>
                </c:pt>
                <c:pt idx="2">
                  <c:v>32990</c:v>
                </c:pt>
                <c:pt idx="3">
                  <c:v>42181</c:v>
                </c:pt>
                <c:pt idx="4">
                  <c:v>58333</c:v>
                </c:pt>
              </c:numCache>
            </c:numRef>
          </c:val>
          <c:smooth val="0"/>
          <c:extLst>
            <c:ext xmlns:c16="http://schemas.microsoft.com/office/drawing/2014/chart" uri="{C3380CC4-5D6E-409C-BE32-E72D297353CC}">
              <c16:uniqueId val="{00000001-F413-42A2-A45F-B71FE03203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2.46</c:v>
                </c:pt>
                <c:pt idx="1">
                  <c:v>3.45</c:v>
                </c:pt>
                <c:pt idx="2">
                  <c:v>2.2000000000000002</c:v>
                </c:pt>
                <c:pt idx="3">
                  <c:v>1.88</c:v>
                </c:pt>
                <c:pt idx="4">
                  <c:v>4.92</c:v>
                </c:pt>
              </c:numCache>
            </c:numRef>
          </c:val>
          <c:extLst>
            <c:ext xmlns:c16="http://schemas.microsoft.com/office/drawing/2014/chart" uri="{C3380CC4-5D6E-409C-BE32-E72D297353CC}">
              <c16:uniqueId val="{00000000-465B-4B06-A4DA-2B67002984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13.38</c:v>
                </c:pt>
                <c:pt idx="1">
                  <c:v>13.84</c:v>
                </c:pt>
                <c:pt idx="2">
                  <c:v>14.9</c:v>
                </c:pt>
                <c:pt idx="3">
                  <c:v>13.71</c:v>
                </c:pt>
                <c:pt idx="4">
                  <c:v>9.68</c:v>
                </c:pt>
              </c:numCache>
            </c:numRef>
          </c:val>
          <c:extLst>
            <c:ext xmlns:c16="http://schemas.microsoft.com/office/drawing/2014/chart" uri="{C3380CC4-5D6E-409C-BE32-E72D297353CC}">
              <c16:uniqueId val="{00000001-465B-4B06-A4DA-2B67002984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-0.48</c:v>
                </c:pt>
                <c:pt idx="1">
                  <c:v>1.34</c:v>
                </c:pt>
                <c:pt idx="2">
                  <c:v>-0.42</c:v>
                </c:pt>
                <c:pt idx="3">
                  <c:v>-1.93</c:v>
                </c:pt>
                <c:pt idx="4">
                  <c:v>-1.0900000000000001</c:v>
                </c:pt>
              </c:numCache>
            </c:numRef>
          </c:val>
          <c:smooth val="0"/>
          <c:extLst>
            <c:ext xmlns:c16="http://schemas.microsoft.com/office/drawing/2014/chart" uri="{C3380CC4-5D6E-409C-BE32-E72D297353CC}">
              <c16:uniqueId val="{00000002-465B-4B06-A4DA-2B67002984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5EA5-4BAD-9438-D56E47F38B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A5-4BAD-9438-D56E47F38BE1}"/>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0.34</c:v>
                </c:pt>
                <c:pt idx="2">
                  <c:v>#N/A</c:v>
                </c:pt>
                <c:pt idx="3">
                  <c:v>0.37</c:v>
                </c:pt>
                <c:pt idx="4">
                  <c:v>#N/A</c:v>
                </c:pt>
                <c:pt idx="5">
                  <c:v>0.34</c:v>
                </c:pt>
                <c:pt idx="6">
                  <c:v>#N/A</c:v>
                </c:pt>
                <c:pt idx="7">
                  <c:v>0.28999999999999998</c:v>
                </c:pt>
                <c:pt idx="8">
                  <c:v>#N/A</c:v>
                </c:pt>
                <c:pt idx="9">
                  <c:v>0.28000000000000003</c:v>
                </c:pt>
              </c:numCache>
            </c:numRef>
          </c:val>
          <c:extLst>
            <c:ext xmlns:c16="http://schemas.microsoft.com/office/drawing/2014/chart" uri="{C3380CC4-5D6E-409C-BE32-E72D297353CC}">
              <c16:uniqueId val="{00000002-5EA5-4BAD-9438-D56E47F38BE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0.21</c:v>
                </c:pt>
                <c:pt idx="2">
                  <c:v>#N/A</c:v>
                </c:pt>
                <c:pt idx="3">
                  <c:v>0.22</c:v>
                </c:pt>
                <c:pt idx="4">
                  <c:v>#N/A</c:v>
                </c:pt>
                <c:pt idx="5">
                  <c:v>0.26</c:v>
                </c:pt>
                <c:pt idx="6">
                  <c:v>#N/A</c:v>
                </c:pt>
                <c:pt idx="7">
                  <c:v>0.27</c:v>
                </c:pt>
                <c:pt idx="8">
                  <c:v>#N/A</c:v>
                </c:pt>
                <c:pt idx="9">
                  <c:v>0.28999999999999998</c:v>
                </c:pt>
              </c:numCache>
            </c:numRef>
          </c:val>
          <c:extLst>
            <c:ext xmlns:c16="http://schemas.microsoft.com/office/drawing/2014/chart" uri="{C3380CC4-5D6E-409C-BE32-E72D297353CC}">
              <c16:uniqueId val="{00000003-5EA5-4BAD-9438-D56E47F38BE1}"/>
            </c:ext>
          </c:extLst>
        </c:ser>
        <c:ser>
          <c:idx val="4"/>
          <c:order val="4"/>
          <c:tx>
            <c:strRef>
              <c:f>データシート!$A$31</c:f>
              <c:strCache>
                <c:ptCount val="1"/>
                <c:pt idx="0">
                  <c:v>介護保険事業（保険勘定）特別会計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c:v>
                </c:pt>
                <c:pt idx="2">
                  <c:v>#N/A</c:v>
                </c:pt>
                <c:pt idx="3">
                  <c:v>1.1499999999999999</c:v>
                </c:pt>
                <c:pt idx="4">
                  <c:v>#N/A</c:v>
                </c:pt>
                <c:pt idx="5">
                  <c:v>1.1100000000000001</c:v>
                </c:pt>
                <c:pt idx="6">
                  <c:v>#N/A</c:v>
                </c:pt>
                <c:pt idx="7">
                  <c:v>0.96</c:v>
                </c:pt>
                <c:pt idx="8">
                  <c:v>#N/A</c:v>
                </c:pt>
                <c:pt idx="9">
                  <c:v>0.44</c:v>
                </c:pt>
              </c:numCache>
            </c:numRef>
          </c:val>
          <c:extLst>
            <c:ext xmlns:c16="http://schemas.microsoft.com/office/drawing/2014/chart" uri="{C3380CC4-5D6E-409C-BE32-E72D297353CC}">
              <c16:uniqueId val="{00000004-5EA5-4BAD-9438-D56E47F38BE1}"/>
            </c:ext>
          </c:extLst>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c:v>
                </c:pt>
                <c:pt idx="2">
                  <c:v>#N/A</c:v>
                </c:pt>
                <c:pt idx="3">
                  <c:v>1.1399999999999999</c:v>
                </c:pt>
                <c:pt idx="4">
                  <c:v>#N/A</c:v>
                </c:pt>
                <c:pt idx="5">
                  <c:v>2.17</c:v>
                </c:pt>
                <c:pt idx="6">
                  <c:v>#N/A</c:v>
                </c:pt>
                <c:pt idx="7">
                  <c:v>1.9</c:v>
                </c:pt>
                <c:pt idx="8">
                  <c:v>#N/A</c:v>
                </c:pt>
                <c:pt idx="9">
                  <c:v>1.03</c:v>
                </c:pt>
              </c:numCache>
            </c:numRef>
          </c:val>
          <c:extLst>
            <c:ext xmlns:c16="http://schemas.microsoft.com/office/drawing/2014/chart" uri="{C3380CC4-5D6E-409C-BE32-E72D297353CC}">
              <c16:uniqueId val="{00000005-5EA5-4BAD-9438-D56E47F38BE1}"/>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2.0699999999999998</c:v>
                </c:pt>
                <c:pt idx="2">
                  <c:v>#N/A</c:v>
                </c:pt>
                <c:pt idx="3">
                  <c:v>1.79</c:v>
                </c:pt>
                <c:pt idx="4">
                  <c:v>#N/A</c:v>
                </c:pt>
                <c:pt idx="5">
                  <c:v>1.21</c:v>
                </c:pt>
                <c:pt idx="6">
                  <c:v>#N/A</c:v>
                </c:pt>
                <c:pt idx="7">
                  <c:v>1.28</c:v>
                </c:pt>
                <c:pt idx="8">
                  <c:v>#N/A</c:v>
                </c:pt>
                <c:pt idx="9">
                  <c:v>1.39</c:v>
                </c:pt>
              </c:numCache>
            </c:numRef>
          </c:val>
          <c:extLst>
            <c:ext xmlns:c16="http://schemas.microsoft.com/office/drawing/2014/chart" uri="{C3380CC4-5D6E-409C-BE32-E72D297353CC}">
              <c16:uniqueId val="{00000006-5EA5-4BAD-9438-D56E47F38BE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1.77</c:v>
                </c:pt>
                <c:pt idx="2">
                  <c:v>#N/A</c:v>
                </c:pt>
                <c:pt idx="3">
                  <c:v>2</c:v>
                </c:pt>
                <c:pt idx="4">
                  <c:v>#N/A</c:v>
                </c:pt>
                <c:pt idx="5">
                  <c:v>2.12</c:v>
                </c:pt>
                <c:pt idx="6">
                  <c:v>#N/A</c:v>
                </c:pt>
                <c:pt idx="7">
                  <c:v>2.1800000000000002</c:v>
                </c:pt>
                <c:pt idx="8">
                  <c:v>#N/A</c:v>
                </c:pt>
                <c:pt idx="9">
                  <c:v>1.84</c:v>
                </c:pt>
              </c:numCache>
            </c:numRef>
          </c:val>
          <c:extLst>
            <c:ext xmlns:c16="http://schemas.microsoft.com/office/drawing/2014/chart" uri="{C3380CC4-5D6E-409C-BE32-E72D297353CC}">
              <c16:uniqueId val="{00000007-5EA5-4BAD-9438-D56E47F38B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2.23</c:v>
                </c:pt>
                <c:pt idx="2">
                  <c:v>#N/A</c:v>
                </c:pt>
                <c:pt idx="3">
                  <c:v>2.69</c:v>
                </c:pt>
                <c:pt idx="4">
                  <c:v>#N/A</c:v>
                </c:pt>
                <c:pt idx="5">
                  <c:v>3.4</c:v>
                </c:pt>
                <c:pt idx="6">
                  <c:v>#N/A</c:v>
                </c:pt>
                <c:pt idx="7">
                  <c:v>3.37</c:v>
                </c:pt>
                <c:pt idx="8">
                  <c:v>#N/A</c:v>
                </c:pt>
                <c:pt idx="9">
                  <c:v>3.34</c:v>
                </c:pt>
              </c:numCache>
            </c:numRef>
          </c:val>
          <c:extLst>
            <c:ext xmlns:c16="http://schemas.microsoft.com/office/drawing/2014/chart" uri="{C3380CC4-5D6E-409C-BE32-E72D297353CC}">
              <c16:uniqueId val="{00000008-5EA5-4BAD-9438-D56E47F38B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2.4500000000000002</c:v>
                </c:pt>
                <c:pt idx="2">
                  <c:v>#N/A</c:v>
                </c:pt>
                <c:pt idx="3">
                  <c:v>3.43</c:v>
                </c:pt>
                <c:pt idx="4">
                  <c:v>#N/A</c:v>
                </c:pt>
                <c:pt idx="5">
                  <c:v>2.19</c:v>
                </c:pt>
                <c:pt idx="6">
                  <c:v>#N/A</c:v>
                </c:pt>
                <c:pt idx="7">
                  <c:v>1.87</c:v>
                </c:pt>
                <c:pt idx="8">
                  <c:v>#N/A</c:v>
                </c:pt>
                <c:pt idx="9">
                  <c:v>4.91</c:v>
                </c:pt>
              </c:numCache>
            </c:numRef>
          </c:val>
          <c:extLst>
            <c:ext xmlns:c16="http://schemas.microsoft.com/office/drawing/2014/chart" uri="{C3380CC4-5D6E-409C-BE32-E72D297353CC}">
              <c16:uniqueId val="{00000009-5EA5-4BAD-9438-D56E47F38B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13144</c:v>
                </c:pt>
                <c:pt idx="5">
                  <c:v>12563</c:v>
                </c:pt>
                <c:pt idx="8">
                  <c:v>12262</c:v>
                </c:pt>
                <c:pt idx="11">
                  <c:v>11781</c:v>
                </c:pt>
                <c:pt idx="14">
                  <c:v>11842</c:v>
                </c:pt>
              </c:numCache>
            </c:numRef>
          </c:val>
          <c:extLst>
            <c:ext xmlns:c16="http://schemas.microsoft.com/office/drawing/2014/chart" uri="{C3380CC4-5D6E-409C-BE32-E72D297353CC}">
              <c16:uniqueId val="{00000000-AA94-4DFC-B24C-7AEF7C61BC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3</c:v>
                </c:pt>
                <c:pt idx="6">
                  <c:v>0</c:v>
                </c:pt>
                <c:pt idx="9">
                  <c:v>1</c:v>
                </c:pt>
                <c:pt idx="12">
                  <c:v>1</c:v>
                </c:pt>
              </c:numCache>
            </c:numRef>
          </c:val>
          <c:extLst>
            <c:ext xmlns:c16="http://schemas.microsoft.com/office/drawing/2014/chart" uri="{C3380CC4-5D6E-409C-BE32-E72D297353CC}">
              <c16:uniqueId val="{00000001-AA94-4DFC-B24C-7AEF7C61BC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1130</c:v>
                </c:pt>
                <c:pt idx="3">
                  <c:v>1130</c:v>
                </c:pt>
                <c:pt idx="6">
                  <c:v>1092</c:v>
                </c:pt>
                <c:pt idx="9">
                  <c:v>1093</c:v>
                </c:pt>
                <c:pt idx="12">
                  <c:v>1032</c:v>
                </c:pt>
              </c:numCache>
            </c:numRef>
          </c:val>
          <c:extLst>
            <c:ext xmlns:c16="http://schemas.microsoft.com/office/drawing/2014/chart" uri="{C3380CC4-5D6E-409C-BE32-E72D297353CC}">
              <c16:uniqueId val="{00000002-AA94-4DFC-B24C-7AEF7C61BC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94-4DFC-B24C-7AEF7C61BC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2213</c:v>
                </c:pt>
                <c:pt idx="3">
                  <c:v>2171</c:v>
                </c:pt>
                <c:pt idx="6">
                  <c:v>2137</c:v>
                </c:pt>
                <c:pt idx="9">
                  <c:v>1897</c:v>
                </c:pt>
                <c:pt idx="12">
                  <c:v>1844</c:v>
                </c:pt>
              </c:numCache>
            </c:numRef>
          </c:val>
          <c:extLst>
            <c:ext xmlns:c16="http://schemas.microsoft.com/office/drawing/2014/chart" uri="{C3380CC4-5D6E-409C-BE32-E72D297353CC}">
              <c16:uniqueId val="{00000004-AA94-4DFC-B24C-7AEF7C61BC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94-4DFC-B24C-7AEF7C61BC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94-4DFC-B24C-7AEF7C61BC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15177</c:v>
                </c:pt>
                <c:pt idx="3">
                  <c:v>14674</c:v>
                </c:pt>
                <c:pt idx="6">
                  <c:v>14437</c:v>
                </c:pt>
                <c:pt idx="9">
                  <c:v>13602</c:v>
                </c:pt>
                <c:pt idx="12">
                  <c:v>13411</c:v>
                </c:pt>
              </c:numCache>
            </c:numRef>
          </c:val>
          <c:extLst>
            <c:ext xmlns:c16="http://schemas.microsoft.com/office/drawing/2014/chart" uri="{C3380CC4-5D6E-409C-BE32-E72D297353CC}">
              <c16:uniqueId val="{00000007-AA94-4DFC-B24C-7AEF7C61BC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5379</c:v>
                </c:pt>
                <c:pt idx="2">
                  <c:v>#N/A</c:v>
                </c:pt>
                <c:pt idx="3">
                  <c:v>#N/A</c:v>
                </c:pt>
                <c:pt idx="4">
                  <c:v>5415</c:v>
                </c:pt>
                <c:pt idx="5">
                  <c:v>#N/A</c:v>
                </c:pt>
                <c:pt idx="6">
                  <c:v>#N/A</c:v>
                </c:pt>
                <c:pt idx="7">
                  <c:v>5404</c:v>
                </c:pt>
                <c:pt idx="8">
                  <c:v>#N/A</c:v>
                </c:pt>
                <c:pt idx="9">
                  <c:v>#N/A</c:v>
                </c:pt>
                <c:pt idx="10">
                  <c:v>4812</c:v>
                </c:pt>
                <c:pt idx="11">
                  <c:v>#N/A</c:v>
                </c:pt>
                <c:pt idx="12">
                  <c:v>#N/A</c:v>
                </c:pt>
                <c:pt idx="13">
                  <c:v>4446</c:v>
                </c:pt>
                <c:pt idx="14">
                  <c:v>#N/A</c:v>
                </c:pt>
              </c:numCache>
            </c:numRef>
          </c:val>
          <c:smooth val="0"/>
          <c:extLst>
            <c:ext xmlns:c16="http://schemas.microsoft.com/office/drawing/2014/chart" uri="{C3380CC4-5D6E-409C-BE32-E72D297353CC}">
              <c16:uniqueId val="{00000008-AA94-4DFC-B24C-7AEF7C61BC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107117</c:v>
                </c:pt>
                <c:pt idx="5">
                  <c:v>110650</c:v>
                </c:pt>
                <c:pt idx="8">
                  <c:v>107309</c:v>
                </c:pt>
                <c:pt idx="11">
                  <c:v>104784</c:v>
                </c:pt>
                <c:pt idx="14">
                  <c:v>104687</c:v>
                </c:pt>
              </c:numCache>
            </c:numRef>
          </c:val>
          <c:extLst>
            <c:ext xmlns:c16="http://schemas.microsoft.com/office/drawing/2014/chart" uri="{C3380CC4-5D6E-409C-BE32-E72D297353CC}">
              <c16:uniqueId val="{00000000-58AA-43C0-A7F6-6D2E151611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20979</c:v>
                </c:pt>
                <c:pt idx="5">
                  <c:v>19910</c:v>
                </c:pt>
                <c:pt idx="8">
                  <c:v>18248</c:v>
                </c:pt>
                <c:pt idx="11">
                  <c:v>16928</c:v>
                </c:pt>
                <c:pt idx="14">
                  <c:v>15522</c:v>
                </c:pt>
              </c:numCache>
            </c:numRef>
          </c:val>
          <c:extLst>
            <c:ext xmlns:c16="http://schemas.microsoft.com/office/drawing/2014/chart" uri="{C3380CC4-5D6E-409C-BE32-E72D297353CC}">
              <c16:uniqueId val="{00000001-58AA-43C0-A7F6-6D2E151611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15817</c:v>
                </c:pt>
                <c:pt idx="5">
                  <c:v>15201</c:v>
                </c:pt>
                <c:pt idx="8">
                  <c:v>15905</c:v>
                </c:pt>
                <c:pt idx="11">
                  <c:v>15936</c:v>
                </c:pt>
                <c:pt idx="14">
                  <c:v>13719</c:v>
                </c:pt>
              </c:numCache>
            </c:numRef>
          </c:val>
          <c:extLst>
            <c:ext xmlns:c16="http://schemas.microsoft.com/office/drawing/2014/chart" uri="{C3380CC4-5D6E-409C-BE32-E72D297353CC}">
              <c16:uniqueId val="{00000002-58AA-43C0-A7F6-6D2E151611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AA-43C0-A7F6-6D2E151611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AA-43C0-A7F6-6D2E151611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717</c:v>
                </c:pt>
                <c:pt idx="3">
                  <c:v>703</c:v>
                </c:pt>
                <c:pt idx="6">
                  <c:v>753</c:v>
                </c:pt>
                <c:pt idx="9">
                  <c:v>745</c:v>
                </c:pt>
                <c:pt idx="12">
                  <c:v>728</c:v>
                </c:pt>
              </c:numCache>
            </c:numRef>
          </c:val>
          <c:extLst>
            <c:ext xmlns:c16="http://schemas.microsoft.com/office/drawing/2014/chart" uri="{C3380CC4-5D6E-409C-BE32-E72D297353CC}">
              <c16:uniqueId val="{00000005-58AA-43C0-A7F6-6D2E151611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21698</c:v>
                </c:pt>
                <c:pt idx="3">
                  <c:v>20094</c:v>
                </c:pt>
                <c:pt idx="6">
                  <c:v>19361</c:v>
                </c:pt>
                <c:pt idx="9">
                  <c:v>18599</c:v>
                </c:pt>
                <c:pt idx="12">
                  <c:v>17106</c:v>
                </c:pt>
              </c:numCache>
            </c:numRef>
          </c:val>
          <c:extLst>
            <c:ext xmlns:c16="http://schemas.microsoft.com/office/drawing/2014/chart" uri="{C3380CC4-5D6E-409C-BE32-E72D297353CC}">
              <c16:uniqueId val="{00000006-58AA-43C0-A7F6-6D2E151611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8AA-43C0-A7F6-6D2E151611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36248</c:v>
                </c:pt>
                <c:pt idx="3">
                  <c:v>34809</c:v>
                </c:pt>
                <c:pt idx="6">
                  <c:v>34000</c:v>
                </c:pt>
                <c:pt idx="9">
                  <c:v>31880</c:v>
                </c:pt>
                <c:pt idx="12">
                  <c:v>30260</c:v>
                </c:pt>
              </c:numCache>
            </c:numRef>
          </c:val>
          <c:extLst>
            <c:ext xmlns:c16="http://schemas.microsoft.com/office/drawing/2014/chart" uri="{C3380CC4-5D6E-409C-BE32-E72D297353CC}">
              <c16:uniqueId val="{00000008-58AA-43C0-A7F6-6D2E151611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4894</c:v>
                </c:pt>
                <c:pt idx="3">
                  <c:v>3798</c:v>
                </c:pt>
                <c:pt idx="6">
                  <c:v>2720</c:v>
                </c:pt>
                <c:pt idx="9">
                  <c:v>1640</c:v>
                </c:pt>
                <c:pt idx="12">
                  <c:v>618</c:v>
                </c:pt>
              </c:numCache>
            </c:numRef>
          </c:val>
          <c:extLst>
            <c:ext xmlns:c16="http://schemas.microsoft.com/office/drawing/2014/chart" uri="{C3380CC4-5D6E-409C-BE32-E72D297353CC}">
              <c16:uniqueId val="{00000009-58AA-43C0-A7F6-6D2E151611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130470</c:v>
                </c:pt>
                <c:pt idx="3">
                  <c:v>133965</c:v>
                </c:pt>
                <c:pt idx="6">
                  <c:v>127521</c:v>
                </c:pt>
                <c:pt idx="9">
                  <c:v>122692</c:v>
                </c:pt>
                <c:pt idx="12">
                  <c:v>124835</c:v>
                </c:pt>
              </c:numCache>
            </c:numRef>
          </c:val>
          <c:extLst>
            <c:ext xmlns:c16="http://schemas.microsoft.com/office/drawing/2014/chart" uri="{C3380CC4-5D6E-409C-BE32-E72D297353CC}">
              <c16:uniqueId val="{0000000A-58AA-43C0-A7F6-6D2E151611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50114</c:v>
                </c:pt>
                <c:pt idx="2">
                  <c:v>#N/A</c:v>
                </c:pt>
                <c:pt idx="3">
                  <c:v>#N/A</c:v>
                </c:pt>
                <c:pt idx="4">
                  <c:v>47608</c:v>
                </c:pt>
                <c:pt idx="5">
                  <c:v>#N/A</c:v>
                </c:pt>
                <c:pt idx="6">
                  <c:v>#N/A</c:v>
                </c:pt>
                <c:pt idx="7">
                  <c:v>42893</c:v>
                </c:pt>
                <c:pt idx="8">
                  <c:v>#N/A</c:v>
                </c:pt>
                <c:pt idx="9">
                  <c:v>#N/A</c:v>
                </c:pt>
                <c:pt idx="10">
                  <c:v>37908</c:v>
                </c:pt>
                <c:pt idx="11">
                  <c:v>#N/A</c:v>
                </c:pt>
                <c:pt idx="12">
                  <c:v>#N/A</c:v>
                </c:pt>
                <c:pt idx="13">
                  <c:v>39618</c:v>
                </c:pt>
                <c:pt idx="14">
                  <c:v>#N/A</c:v>
                </c:pt>
              </c:numCache>
            </c:numRef>
          </c:val>
          <c:smooth val="0"/>
          <c:extLst>
            <c:ext xmlns:c16="http://schemas.microsoft.com/office/drawing/2014/chart" uri="{C3380CC4-5D6E-409C-BE32-E72D297353CC}">
              <c16:uniqueId val="{0000000B-58AA-43C0-A7F6-6D2E151611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8529</c:v>
                </c:pt>
                <c:pt idx="1">
                  <c:v>7659</c:v>
                </c:pt>
                <c:pt idx="2">
                  <c:v>5371</c:v>
                </c:pt>
              </c:numCache>
            </c:numRef>
          </c:val>
          <c:extLst>
            <c:ext xmlns:c16="http://schemas.microsoft.com/office/drawing/2014/chart" uri="{C3380CC4-5D6E-409C-BE32-E72D297353CC}">
              <c16:uniqueId val="{00000000-F374-47E4-A8E5-227F883811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1076</c:v>
                </c:pt>
                <c:pt idx="1">
                  <c:v>876</c:v>
                </c:pt>
                <c:pt idx="2">
                  <c:v>676</c:v>
                </c:pt>
              </c:numCache>
            </c:numRef>
          </c:val>
          <c:extLst>
            <c:ext xmlns:c16="http://schemas.microsoft.com/office/drawing/2014/chart" uri="{C3380CC4-5D6E-409C-BE32-E72D297353CC}">
              <c16:uniqueId val="{00000001-F374-47E4-A8E5-227F883811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4841</c:v>
                </c:pt>
                <c:pt idx="1">
                  <c:v>4754</c:v>
                </c:pt>
                <c:pt idx="2">
                  <c:v>4734</c:v>
                </c:pt>
              </c:numCache>
            </c:numRef>
          </c:val>
          <c:extLst>
            <c:ext xmlns:c16="http://schemas.microsoft.com/office/drawing/2014/chart" uri="{C3380CC4-5D6E-409C-BE32-E72D297353CC}">
              <c16:uniqueId val="{00000002-F374-47E4-A8E5-227F883811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{5E6B35C6-356C-4CD8-A378-EF40FF1B4459}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280-42FA-93E6-C4D4267B7C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{478B0575-74F5-4879-8689-FCDCB11CD7FF}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80-42FA-93E6-C4D4267B7C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{424BA902-4E59-4E05-BF86-F4AACAB3AB31}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80-42FA-93E6-C4D4267B7C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{AC52F685-19C7-4F00-9643-AF9A70F4F860}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80-42FA-93E6-C4D4267B7C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{F504B21D-0871-4532-9919-F19257D76A3D}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80-42FA-93E6-C4D4267B7C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{178F2A72-FDCF-4691-B779-D530E74F5631}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280-42FA-93E6-C4D4267B7C1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{C0AC5919-69AC-49E7-9078-4992E2F4C55B}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280-42FA-93E6-C4D4267B7C1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{37B75C9D-1CE1-430A-9246-FAEE9051E7E5}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280-42FA-93E6-C4D4267B7C1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{CB47660B-E12A-4C1F-89CF-04A13EF910DD}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280-42FA-93E6-C4D4267B7C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56.6</c:v>
                </c:pt>
                <c:pt idx="24">
                  <c:v>58.3</c:v>
                </c:pt>
                <c:pt idx="32">
                  <c:v>60.1</c:v>
                </c:pt>
              </c:numCache>
            </c:numRef>
          </c:xVal>
          <c:yVal>
            <c:numRef>
              <c:f>公会計指標分析・財政指標組合せ分析表!$BP$51:$DC$51</c:f>
              <c:numCache>
                <c:formatCode>#,##0.0;"▲ "#,##0.0</c:formatCode>
                <c:ptCount val="40"/>
                <c:pt idx="16">
                  <c:v>91</c:v>
                </c:pt>
                <c:pt idx="24">
                  <c:v>82.1</c:v>
                </c:pt>
                <c:pt idx="32">
                  <c:v>86.6</c:v>
                </c:pt>
              </c:numCache>
            </c:numRef>
          </c:yVal>
          <c:smooth val="0"/>
          <c:extLst>
            <c:ext xmlns:c16="http://schemas.microsoft.com/office/drawing/2014/chart" uri="{C3380CC4-5D6E-409C-BE32-E72D297353CC}">
              <c16:uniqueId val="{00000009-6280-42FA-93E6-C4D4267B7C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{D905AD14-C9C3-4A2B-86BF-EE6FE7C305D9}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280-42FA-93E6-C4D4267B7C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{4FFDA3C0-9642-40D4-AEE5-A9A0DF7DF181}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80-42FA-93E6-C4D4267B7C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{E525D7F2-8122-4DD7-A4A4-01EF623FD5FC}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80-42FA-93E6-C4D4267B7C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{4FD29164-3DAF-4846-B0B1-7009FD7456C9}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80-42FA-93E6-C4D4267B7C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{C13A6839-D7AD-4F5A-89C2-5FC1FB1FA92B}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80-42FA-93E6-C4D4267B7C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{E7C1865A-84CD-4296-8DE8-AC3EC7ED034B}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280-42FA-93E6-C4D4267B7C1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{7F4B5B8D-8CD1-4D91-9CFC-150EEBEED0B8}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280-42FA-93E6-C4D4267B7C1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{0A1AED7D-65FF-40B1-BD14-12178FB6FE44}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280-42FA-93E6-C4D4267B7C1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{86A8F740-C150-4345-B72B-90EFADF58374}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280-42FA-93E6-C4D4267B7C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c:ext xmlns:c16="http://schemas.microsoft.com/office/drawing/2014/chart" uri="{C3380CC4-5D6E-409C-BE32-E72D297353CC}">
              <c16:uniqueId val="{00000013-6280-42FA-93E6-C4D4267B7C19}"/>
            </c:ext>
          </c:extLst>
        </c:ser>
        <c:dLbls>
          <c:showLegendKey val="0"/>
          <c:showVal val="1"/>
          <c:showCatName val="0"/>
          <c:showSerName val="0"/>
          <c:showPercent val="0"/>
          <c:showBubbleSize val="0"/>
        </c:dLbls>
        <c:axId val="46179840"/>
        <c:axId val="46181760"/>
      </c:scatterChart>
      <c:valAx>
        <c:axId val="46179840"/>
        <c:scaling>
          <c:orientation val="minMax"/>
          <c:max val="61.2"/>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1"/>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{D8383A14-DE89-48FC-997C-8D15D66B3A6F}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862-4D70-91F6-BD0C1FF2EC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{259518E6-FBEC-4EC1-8E93-0E5E98FA6464}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62-4D70-91F6-BD0C1FF2EC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{3600C2DB-E95A-4AFF-ABB2-6E2A5FB2FA5D}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62-4D70-91F6-BD0C1FF2EC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{36C11528-BAF1-4C53-B26D-2F912FF2FEA3}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62-4D70-91F6-BD0C1FF2EC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{B01FE139-074E-4844-AF56-E47A49AFB348}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62-4D70-91F6-BD0C1FF2EC0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{7EC0313E-30D5-41FA-BF8A-A52AF5A2167E}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862-4D70-91F6-BD0C1FF2EC0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{D8C3DAFF-95F9-4693-998B-47508B00B49C}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862-4D70-91F6-BD0C1FF2EC0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{8B17D0A6-FC03-45DE-8167-613491054C70}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862-4D70-91F6-BD0C1FF2EC0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{78B83FFE-00B6-441D-9EAE-AAB08132495E}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862-4D70-91F6-BD0C1FF2EC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11.7</c:v>
                </c:pt>
                <c:pt idx="16">
                  <c:v>11.3</c:v>
                </c:pt>
                <c:pt idx="24">
                  <c:v>11</c:v>
                </c:pt>
                <c:pt idx="32">
                  <c:v>10.5</c:v>
                </c:pt>
              </c:numCache>
            </c:numRef>
          </c:xVal>
          <c:yVal>
            <c:numRef>
              <c:f>公会計指標分析・財政指標組合せ分析表!$BP$73:$DC$73</c:f>
              <c:numCache>
                <c:formatCode>#,##0.0;"▲ "#,##0.0</c:formatCode>
                <c:ptCount val="40"/>
                <c:pt idx="0">
                  <c:v>105.4</c:v>
                </c:pt>
                <c:pt idx="8">
                  <c:v>99.9</c:v>
                </c:pt>
                <c:pt idx="16">
                  <c:v>91</c:v>
                </c:pt>
                <c:pt idx="24">
                  <c:v>82.1</c:v>
                </c:pt>
                <c:pt idx="32">
                  <c:v>86.6</c:v>
                </c:pt>
              </c:numCache>
            </c:numRef>
          </c:yVal>
          <c:smooth val="0"/>
          <c:extLst>
            <c:ext xmlns:c16="http://schemas.microsoft.com/office/drawing/2014/chart" uri="{C3380CC4-5D6E-409C-BE32-E72D297353CC}">
              <c16:uniqueId val="{00000009-4862-4D70-91F6-BD0C1FF2EC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{7A60D8F2-7C4A-44CC-AB55-C84822AAD197}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862-4D70-91F6-BD0C1FF2EC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{B69F4B03-1A14-4DE7-9821-B9AEE3C3929C}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62-4D70-91F6-BD0C1FF2EC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{C6766C90-1FDA-41D5-8E44-1A0891E63F17}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62-4D70-91F6-BD0C1FF2EC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{E6FB9AA4-8B19-48D5-B768-25389BF8C7A4}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62-4D70-91F6-BD0C1FF2EC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{00FAE533-0593-4C01-8071-2856ADAEDFA3}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62-4D70-91F6-BD0C1FF2EC0E}"/>
                </c:ext>
              </c:extLst>
            </c:dLbl>
            <c:dLbl>
              <c:idx val="8"/>
              <c:layout>
                <c:manualLayout>
                  <c:x val="-3.9355345803582097E-2"/>
                  <c:y val="-4.433381715410639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{8183E8B7-97EC-41BC-98EC-BE4A40D4DCC1}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862-4D70-91F6-BD0C1FF2EC0E}"/>
                </c:ext>
              </c:extLst>
            </c:dLbl>
            <c:dLbl>
              <c:idx val="16"/>
              <c:layout>
                <c:manualLayout>
                  <c:x val="-2.40406374346391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{BB555408-F741-4900-994E-872C5C275AF2}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862-4D70-91F6-BD0C1FF2EC0E}"/>
                </c:ext>
              </c:extLst>
            </c:dLbl>
            <c:dLbl>
              <c:idx val="24"/>
              <c:layout>
                <c:manualLayout>
                  <c:x val="-3.1697991619110633E-2"/>
                  <c:y val="-8.049947702148166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{7C717E24-52EA-4031-9626-EA05405D44A7}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862-4D70-91F6-BD0C1FF2EC0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{7CC43E9E-35CC-42AD-AB85-5BC979ED2323}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862-4D70-91F6-BD0C1FF2EC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6.4</c:v>
                </c:pt>
                <c:pt idx="24">
                  <c:v>6.1</c:v>
                </c:pt>
                <c:pt idx="32">
                  <c:v>5.9</c:v>
                </c:pt>
              </c:numCache>
            </c:numRef>
          </c:xVal>
          <c:yVal>
            <c:numRef>
              <c:f>公会計指標分析・財政指標組合せ分析表!$BP$77:$DC$77</c:f>
              <c:numCache>
                <c:formatCode>#,##0.0;"▲ "#,##0.0</c:formatCode>
                <c:ptCount val="40"/>
                <c:pt idx="0">
                  <c:v>45.1</c:v>
                </c:pt>
                <c:pt idx="8">
                  <c:v>37.4</c:v>
                </c:pt>
                <c:pt idx="16">
                  <c:v>38.9</c:v>
                </c:pt>
                <c:pt idx="24">
                  <c:v>37.6</c:v>
                </c:pt>
                <c:pt idx="32">
                  <c:v>34</c:v>
                </c:pt>
              </c:numCache>
            </c:numRef>
          </c:yVal>
          <c:smooth val="0"/>
          <c:extLst>
            <c:ext xmlns:c16="http://schemas.microsoft.com/office/drawing/2014/chart" uri="{C3380CC4-5D6E-409C-BE32-E72D297353CC}">
              <c16:uniqueId val="{00000013-4862-4D70-91F6-BD0C1FF2EC0E}"/>
            </c:ext>
          </c:extLst>
        </c:ser>
        <c:dLbls>
          <c:showLegendKey val="0"/>
          <c:showVal val="1"/>
          <c:showCatName val="0"/>
          <c:showSerName val="0"/>
          <c:showPercent val="0"/>
          <c:showBubbleSize val="0"/>
        </c:dLbls>
        <c:axId val="84219776"/>
        <c:axId val="84234240"/>
      </c:scatterChart>
      <c:valAx>
        <c:axId val="84219776"/>
        <c:scaling>
          <c:orientation val="minMax"/>
          <c:max val="12.799999999999999"/>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元利償還金及び公営企業債の元利償還金に対する繰入金については，既往償還分の減少や近年の新規発行抑制及び低金利による資金調達等の影響により，前年度と比較して約３億円の減となった。</a:t>
          </a:r>
        </a:p>
        <a:p>
          <a:r>
            <a:rPr kumimoji="1" lang="ja-JP" altLang="en-US" sz="1400">
              <a:latin typeface="ＭＳ ゴシック" pitchFamily="49" charset="-128"/>
              <a:ea typeface="ＭＳ ゴシック" pitchFamily="49" charset="-128"/>
            </a:rPr>
            <a:t>　また，分子の控除財源である算入公債費等については，基準財政需要額に算入された公債費が増加したことにより，約７千万円の増となった。</a:t>
          </a:r>
        </a:p>
        <a:p>
          <a:r>
            <a:rPr kumimoji="1" lang="ja-JP" altLang="en-US" sz="1400">
              <a:latin typeface="ＭＳ ゴシック" pitchFamily="49" charset="-128"/>
              <a:ea typeface="ＭＳ ゴシック" pitchFamily="49" charset="-128"/>
            </a:rPr>
            <a:t>　これにより，実質公債費比率の分子合計では前年度と比較して約３億７千万円の減となった。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将来負担額については，前年度と比較して一般会計等に係る地方債の現在高が，平成３０年７月豪雨災害に伴う災害復旧等により約</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億円増加したものの，天応第２期埋立地用地取得事業等の事業進捗に伴い債務負担行為に基づく支出予定額が約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億円，下水道事業などの公営企業債等の繰入見込額が約</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億円，職員数の適正化の取組による職員数の減少に伴い退職手当負担見込額が約</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億円それぞれ減少したことから，合計で約</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億円の減少となった。</a:t>
          </a:r>
        </a:p>
        <a:p>
          <a:r>
            <a:rPr kumimoji="1" lang="ja-JP" altLang="en-US" sz="1200">
              <a:latin typeface="ＭＳ ゴシック" pitchFamily="49" charset="-128"/>
              <a:ea typeface="ＭＳ ゴシック" pitchFamily="49" charset="-128"/>
            </a:rPr>
            <a:t>　また，控除財源である充当可能財源等については，財政調整基金等の充当可能基金が約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億円，都市計画税や市営住宅使用料等の充当可能特定歳入が約</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億円の減，地方債の既往償還分は合併特例債の増などに伴い前年度並みとなったため，合計で約</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億円の減となった。これにより，分子合計では，前年度と比較して約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決算剰余金の一部を財政調整基金に約５億円を積み立てたものの，平成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年７月豪雨災害等へ対応するため，財政調整基金を約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億円，減債基金を２億円取り崩したことにより，基金全体としては約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財政調整基金については，一定程度の災害が起きても対応できるよう基金残高を増やしていくほか，地域振興基金の今後の活用方法についても検討を行っていく。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地域振興基金：呉市民の連帯の強化と地域振興のための事業の費用に充てるため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公園墓地管理運営基金：呉市公園墓地の管理運営に要する費用に充てるため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地域下水道基金：坪井地区の地域下水道を廃止したことにより，基金残額を一般会計に繰り入れたことにより減少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博物館推進基金：指定管理者からの相当程度の納付金があり，積み立ては行ったものの，資料等の収集に伴う取り崩しを実施したため減少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地域振興基金：原資である合併特例債が平成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年度末をもって終了するため，今後の活用方法について検討していく。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決算剰余金の一部である約５億円を積み立てたものの，平成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年７月豪雨災害等へ対応するため，約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行財政改革に取り組むとともに，執行段階において創意工夫を行い，決算剰余金の確保に努めることで一定程度の災害が起きても対応できるような基金残高の確保を行う。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決算収支を整えるため，２億円取り崩したことによる減少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行財政改革に取り組むとともに，執行段階において創意工夫を行い，決算剰余金の確保に努めることで基金残高の増加に取り組む。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値を若干下回っているものの，５割以上を償却している。老朽化に伴う更新等が間近に控えているため，長寿命化計画などに基づき，計画的更新等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10033</xdr:rowOff>
    </xdr:from>
    <xdr:to>
      <xdr:col>11</xdr:col>
      <xdr:colOff>187325</xdr:colOff>
      <xdr:row>33</xdr:row>
      <xdr:rowOff>111633</xdr:rowOff>
    </xdr:to>
    <xdr:sp macro="" textlink="">
      <xdr:nvSpPr>
        <xdr:cNvPr id="71" name="フローチャート: 判断 70"/>
        <xdr:cNvSpPr/>
      </xdr:nvSpPr>
      <xdr:spPr>
        <a:xfrm>
          <a:off x="2476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106807</xdr:rowOff>
    </xdr:from>
    <xdr:to>
      <xdr:col>23</xdr:col>
      <xdr:colOff>136525</xdr:colOff>
      <xdr:row>32</xdr:row>
      <xdr:rowOff>36957</xdr:rowOff>
    </xdr:to>
    <xdr:sp macro="" textlink="">
      <xdr:nvSpPr>
        <xdr:cNvPr id="77" name="楕円 76"/>
        <xdr:cNvSpPr/>
      </xdr:nvSpPr>
      <xdr:spPr>
        <a:xfrm>
          <a:off x="47117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85234</xdr:rowOff>
    </xdr:from>
    <xdr:ext cx="405111" cy="259045"/>
    <xdr:sp macro="" textlink="">
      <xdr:nvSpPr>
        <xdr:cNvPr id="78" name="有形固定資産減価償却率該当値テキスト"/>
        <xdr:cNvSpPr txBox="1"/>
      </xdr:nvSpPr>
      <xdr:spPr>
        <a:xfrm>
          <a:off x="4813300"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13081</xdr:rowOff>
    </xdr:from>
    <xdr:to>
      <xdr:col>19</xdr:col>
      <xdr:colOff>187325</xdr:colOff>
      <xdr:row>32</xdr:row>
      <xdr:rowOff>114681</xdr:rowOff>
    </xdr:to>
    <xdr:sp macro="" textlink="">
      <xdr:nvSpPr>
        <xdr:cNvPr id="79" name="楕円 78"/>
        <xdr:cNvSpPr/>
      </xdr:nvSpPr>
      <xdr:spPr>
        <a:xfrm>
          <a:off x="4000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157607</xdr:rowOff>
    </xdr:from>
    <xdr:to>
      <xdr:col>23</xdr:col>
      <xdr:colOff>85725</xdr:colOff>
      <xdr:row>32</xdr:row>
      <xdr:rowOff>63881</xdr:rowOff>
    </xdr:to>
    <xdr:cxnSp macro="">
      <xdr:nvCxnSpPr>
        <xdr:cNvPr id="80" name="直線コネクタ 79"/>
        <xdr:cNvCxnSpPr/>
      </xdr:nvCxnSpPr>
      <xdr:spPr>
        <a:xfrm flipV="1">
          <a:off x="4051300" y="6244082"/>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86487</xdr:rowOff>
    </xdr:from>
    <xdr:to>
      <xdr:col>15</xdr:col>
      <xdr:colOff>187325</xdr:colOff>
      <xdr:row>33</xdr:row>
      <xdr:rowOff>16637</xdr:rowOff>
    </xdr:to>
    <xdr:sp macro="" textlink="">
      <xdr:nvSpPr>
        <xdr:cNvPr id="81" name="楕円 80"/>
        <xdr:cNvSpPr/>
      </xdr:nvSpPr>
      <xdr:spPr>
        <a:xfrm>
          <a:off x="3238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63881</xdr:rowOff>
    </xdr:from>
    <xdr:to>
      <xdr:col>19</xdr:col>
      <xdr:colOff>136525</xdr:colOff>
      <xdr:row>32</xdr:row>
      <xdr:rowOff>137287</xdr:rowOff>
    </xdr:to>
    <xdr:cxnSp macro="">
      <xdr:nvCxnSpPr>
        <xdr:cNvPr id="82" name="直線コネクタ 81"/>
        <xdr:cNvCxnSpPr/>
      </xdr:nvCxnSpPr>
      <xdr:spPr>
        <a:xfrm flipV="1">
          <a:off x="3289300" y="6321806"/>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3"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88028</xdr:rowOff>
    </xdr:from>
    <xdr:ext cx="405111" cy="259045"/>
    <xdr:sp macro="" textlink="">
      <xdr:nvSpPr>
        <xdr:cNvPr id="84" name="n_2aveValue有形固定資産減価償却率"/>
        <xdr:cNvSpPr txBox="1"/>
      </xdr:nvSpPr>
      <xdr:spPr>
        <a:xfrm>
          <a:off x="3086744" y="600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128160</xdr:rowOff>
    </xdr:from>
    <xdr:ext cx="405111" cy="259045"/>
    <xdr:sp macro="" textlink="">
      <xdr:nvSpPr>
        <xdr:cNvPr id="85" name="n_3aveValue有形固定資産減価償却率"/>
        <xdr:cNvSpPr txBox="1"/>
      </xdr:nvSpPr>
      <xdr:spPr>
        <a:xfrm>
          <a:off x="2324744" y="621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105808</xdr:rowOff>
    </xdr:from>
    <xdr:ext cx="405111" cy="259045"/>
    <xdr:sp macro="" textlink="">
      <xdr:nvSpPr>
        <xdr:cNvPr id="86" name="n_1mainValue有形固定資産減価償却率"/>
        <xdr:cNvSpPr txBox="1"/>
      </xdr:nvSpPr>
      <xdr:spPr>
        <a:xfrm>
          <a:off x="3836044"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7764</xdr:rowOff>
    </xdr:from>
    <xdr:ext cx="405111" cy="259045"/>
    <xdr:sp macro="" textlink="">
      <xdr:nvSpPr>
        <xdr:cNvPr id="87" name="n_2mainValue有形固定資産減価償却率"/>
        <xdr:cNvSpPr txBox="1"/>
      </xdr:nvSpPr>
      <xdr:spPr>
        <a:xfrm>
          <a:off x="30867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分母となる経常一般財源は，交付税，市税の減により減少し，経常経費充当額が横ばいの推移を見込んでいる。</a:t>
          </a:r>
        </a:p>
        <a:p>
          <a:r>
            <a:rPr kumimoji="1" lang="ja-JP" altLang="en-US" sz="1100">
              <a:latin typeface="ＭＳ Ｐゴシック" panose="020B0600070205080204" pitchFamily="50" charset="-128"/>
              <a:ea typeface="ＭＳ Ｐゴシック" panose="020B0600070205080204" pitchFamily="50" charset="-128"/>
            </a:rPr>
            <a:t>分子の将来負担額は， 債務負担行為に基づく支出予定額の減，職員数の減少に伴う退職手当負担見込額の減，合特債，臨財債の償還が進むことなどにより，分母と比較し，大きく減少する。</a:t>
          </a:r>
        </a:p>
        <a:p>
          <a:r>
            <a:rPr kumimoji="1" lang="ja-JP" altLang="en-US" sz="1100">
              <a:latin typeface="ＭＳ Ｐゴシック" panose="020B0600070205080204" pitchFamily="50" charset="-128"/>
              <a:ea typeface="ＭＳ Ｐゴシック" panose="020B0600070205080204" pitchFamily="50" charset="-128"/>
            </a:rPr>
            <a:t>これらのことから，債務償還可能年数については，類似団体内平均値を上回っているが，減少していくと見込む。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129265</xdr:rowOff>
    </xdr:from>
    <xdr:to>
      <xdr:col>76</xdr:col>
      <xdr:colOff>73025</xdr:colOff>
      <xdr:row>29</xdr:row>
      <xdr:rowOff>59415</xdr:rowOff>
    </xdr:to>
    <xdr:sp macro="" textlink="">
      <xdr:nvSpPr>
        <xdr:cNvPr id="129" name="楕円 128"/>
        <xdr:cNvSpPr/>
      </xdr:nvSpPr>
      <xdr:spPr>
        <a:xfrm>
          <a:off x="14744700" y="57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152142</xdr:rowOff>
    </xdr:from>
    <xdr:ext cx="469744" cy="259045"/>
    <xdr:sp macro="" textlink="">
      <xdr:nvSpPr>
        <xdr:cNvPr id="130" name="債務償還比率該当値テキスト"/>
        <xdr:cNvSpPr txBox="1"/>
      </xdr:nvSpPr>
      <xdr:spPr>
        <a:xfrm>
          <a:off x="14846300" y="55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78528</xdr:rowOff>
    </xdr:from>
    <xdr:to>
      <xdr:col>72</xdr:col>
      <xdr:colOff>123825</xdr:colOff>
      <xdr:row>29</xdr:row>
      <xdr:rowOff>8678</xdr:rowOff>
    </xdr:to>
    <xdr:sp macro="" textlink="">
      <xdr:nvSpPr>
        <xdr:cNvPr id="131" name="楕円 130"/>
        <xdr:cNvSpPr/>
      </xdr:nvSpPr>
      <xdr:spPr>
        <a:xfrm>
          <a:off x="14033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129328</xdr:rowOff>
    </xdr:from>
    <xdr:to>
      <xdr:col>76</xdr:col>
      <xdr:colOff>22225</xdr:colOff>
      <xdr:row>29</xdr:row>
      <xdr:rowOff>8615</xdr:rowOff>
    </xdr:to>
    <xdr:cxnSp macro="">
      <xdr:nvCxnSpPr>
        <xdr:cNvPr id="132" name="直線コネクタ 131"/>
        <xdr:cNvCxnSpPr/>
      </xdr:nvCxnSpPr>
      <xdr:spPr>
        <a:xfrm>
          <a:off x="14084300" y="5701453"/>
          <a:ext cx="7112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25205</xdr:rowOff>
    </xdr:from>
    <xdr:ext cx="469744" cy="259045"/>
    <xdr:sp macro="" textlink="">
      <xdr:nvSpPr>
        <xdr:cNvPr id="134" name="n_1mainValue債務償還比率"/>
        <xdr:cNvSpPr txBox="1"/>
      </xdr:nvSpPr>
      <xdr:spPr>
        <a:xfrm>
          <a:off x="13836727" y="54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1" name="楕円 70"/>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95267</xdr:rowOff>
    </xdr:from>
    <xdr:ext cx="405111" cy="259045"/>
    <xdr:sp macro="" textlink="">
      <xdr:nvSpPr>
        <xdr:cNvPr id="72" name="【道路】&#10;有形固定資産減価償却率該当値テキスト"/>
        <xdr:cNvSpPr txBox="1"/>
      </xdr:nvSpPr>
      <xdr:spPr>
        <a:xfrm>
          <a:off x="46736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3" name="楕円 72"/>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34290</xdr:rowOff>
    </xdr:to>
    <xdr:cxnSp macro="">
      <xdr:nvCxnSpPr>
        <xdr:cNvPr id="74" name="直線コネクタ 73"/>
        <xdr:cNvCxnSpPr/>
      </xdr:nvCxnSpPr>
      <xdr:spPr>
        <a:xfrm flipV="1">
          <a:off x="3797300" y="6511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5" name="楕円 74"/>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34290</xdr:rowOff>
    </xdr:from>
    <xdr:to>
      <xdr:col>19</xdr:col>
      <xdr:colOff>177800</xdr:colOff>
      <xdr:row>38</xdr:row>
      <xdr:rowOff>72390</xdr:rowOff>
    </xdr:to>
    <xdr:cxnSp macro="">
      <xdr:nvCxnSpPr>
        <xdr:cNvPr id="76" name="直線コネクタ 75"/>
        <xdr:cNvCxnSpPr/>
      </xdr:nvCxnSpPr>
      <xdr:spPr>
        <a:xfrm flipV="1">
          <a:off x="2908300" y="6549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7" name="n_1ave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78"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0" name="n_1main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1" name="n_2main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8"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128132</xdr:rowOff>
    </xdr:from>
    <xdr:to>
      <xdr:col>41</xdr:col>
      <xdr:colOff>101600</xdr:colOff>
      <xdr:row>41</xdr:row>
      <xdr:rowOff>58282</xdr:rowOff>
    </xdr:to>
    <xdr:sp macro="" textlink="">
      <xdr:nvSpPr>
        <xdr:cNvPr id="112" name="フローチャート: 判断 111"/>
        <xdr:cNvSpPr/>
      </xdr:nvSpPr>
      <xdr:spPr>
        <a:xfrm>
          <a:off x="7810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63210</xdr:rowOff>
    </xdr:from>
    <xdr:to>
      <xdr:col>55</xdr:col>
      <xdr:colOff>50800</xdr:colOff>
      <xdr:row>40</xdr:row>
      <xdr:rowOff>164810</xdr:rowOff>
    </xdr:to>
    <xdr:sp macro="" textlink="">
      <xdr:nvSpPr>
        <xdr:cNvPr id="118" name="楕円 117"/>
        <xdr:cNvSpPr/>
      </xdr:nvSpPr>
      <xdr:spPr>
        <a:xfrm>
          <a:off x="10426700" y="69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86087</xdr:rowOff>
    </xdr:from>
    <xdr:ext cx="469744" cy="259045"/>
    <xdr:sp macro="" textlink="">
      <xdr:nvSpPr>
        <xdr:cNvPr id="119" name="【道路】&#10;一人当たり延長該当値テキスト"/>
        <xdr:cNvSpPr txBox="1"/>
      </xdr:nvSpPr>
      <xdr:spPr>
        <a:xfrm>
          <a:off x="10515600" y="677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65565</xdr:rowOff>
    </xdr:from>
    <xdr:to>
      <xdr:col>50</xdr:col>
      <xdr:colOff>165100</xdr:colOff>
      <xdr:row>40</xdr:row>
      <xdr:rowOff>167165</xdr:rowOff>
    </xdr:to>
    <xdr:sp macro="" textlink="">
      <xdr:nvSpPr>
        <xdr:cNvPr id="120" name="楕円 119"/>
        <xdr:cNvSpPr/>
      </xdr:nvSpPr>
      <xdr:spPr>
        <a:xfrm>
          <a:off x="9588500" y="692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114010</xdr:rowOff>
    </xdr:from>
    <xdr:to>
      <xdr:col>55</xdr:col>
      <xdr:colOff>0</xdr:colOff>
      <xdr:row>40</xdr:row>
      <xdr:rowOff>116365</xdr:rowOff>
    </xdr:to>
    <xdr:cxnSp macro="">
      <xdr:nvCxnSpPr>
        <xdr:cNvPr id="121" name="直線コネクタ 120"/>
        <xdr:cNvCxnSpPr/>
      </xdr:nvCxnSpPr>
      <xdr:spPr>
        <a:xfrm flipV="1">
          <a:off x="9639300" y="6972010"/>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68103</xdr:rowOff>
    </xdr:from>
    <xdr:to>
      <xdr:col>46</xdr:col>
      <xdr:colOff>38100</xdr:colOff>
      <xdr:row>40</xdr:row>
      <xdr:rowOff>169703</xdr:rowOff>
    </xdr:to>
    <xdr:sp macro="" textlink="">
      <xdr:nvSpPr>
        <xdr:cNvPr id="122" name="楕円 121"/>
        <xdr:cNvSpPr/>
      </xdr:nvSpPr>
      <xdr:spPr>
        <a:xfrm>
          <a:off x="8699500" y="69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116365</xdr:rowOff>
    </xdr:from>
    <xdr:to>
      <xdr:col>50</xdr:col>
      <xdr:colOff>114300</xdr:colOff>
      <xdr:row>40</xdr:row>
      <xdr:rowOff>118903</xdr:rowOff>
    </xdr:to>
    <xdr:cxnSp macro="">
      <xdr:nvCxnSpPr>
        <xdr:cNvPr id="123" name="直線コネクタ 122"/>
        <xdr:cNvCxnSpPr/>
      </xdr:nvCxnSpPr>
      <xdr:spPr>
        <a:xfrm flipV="1">
          <a:off x="8750300" y="6974365"/>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74809</xdr:rowOff>
    </xdr:from>
    <xdr:ext cx="469744" cy="259045"/>
    <xdr:sp macro="" textlink="">
      <xdr:nvSpPr>
        <xdr:cNvPr id="126" name="n_3aveValue【道路】&#10;一人当たり延長"/>
        <xdr:cNvSpPr txBox="1"/>
      </xdr:nvSpPr>
      <xdr:spPr>
        <a:xfrm>
          <a:off x="7626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12242</xdr:rowOff>
    </xdr:from>
    <xdr:ext cx="469744" cy="259045"/>
    <xdr:sp macro="" textlink="">
      <xdr:nvSpPr>
        <xdr:cNvPr id="127" name="n_1mainValue【道路】&#10;一人当たり延長"/>
        <xdr:cNvSpPr txBox="1"/>
      </xdr:nvSpPr>
      <xdr:spPr>
        <a:xfrm>
          <a:off x="9391727" y="669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14780</xdr:rowOff>
    </xdr:from>
    <xdr:ext cx="469744" cy="259045"/>
    <xdr:sp macro="" textlink="">
      <xdr:nvSpPr>
        <xdr:cNvPr id="128" name="n_2mainValue【道路】&#10;一人当たり延長"/>
        <xdr:cNvSpPr txBox="1"/>
      </xdr:nvSpPr>
      <xdr:spPr>
        <a:xfrm>
          <a:off x="8515427" y="67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61" name="フローチャート: 判断 160"/>
        <xdr:cNvSpPr/>
      </xdr:nvSpPr>
      <xdr:spPr>
        <a:xfrm>
          <a:off x="1968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67" name="楕円 166"/>
        <xdr:cNvSpPr/>
      </xdr:nvSpPr>
      <xdr:spPr>
        <a:xfrm>
          <a:off x="4584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61612</xdr:rowOff>
    </xdr:from>
    <xdr:ext cx="405111" cy="259045"/>
    <xdr:sp macro="" textlink="">
      <xdr:nvSpPr>
        <xdr:cNvPr id="168" name="【橋りょう・トンネル】&#10;有形固定資産減価償却率該当値テキスト"/>
        <xdr:cNvSpPr txBox="1"/>
      </xdr:nvSpPr>
      <xdr:spPr>
        <a:xfrm>
          <a:off x="4673600"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69215</xdr:rowOff>
    </xdr:from>
    <xdr:to>
      <xdr:col>20</xdr:col>
      <xdr:colOff>38100</xdr:colOff>
      <xdr:row>57</xdr:row>
      <xdr:rowOff>170815</xdr:rowOff>
    </xdr:to>
    <xdr:sp macro="" textlink="">
      <xdr:nvSpPr>
        <xdr:cNvPr id="169" name="楕円 168"/>
        <xdr:cNvSpPr/>
      </xdr:nvSpPr>
      <xdr:spPr>
        <a:xfrm>
          <a:off x="3746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89535</xdr:rowOff>
    </xdr:from>
    <xdr:to>
      <xdr:col>24</xdr:col>
      <xdr:colOff>63500</xdr:colOff>
      <xdr:row>57</xdr:row>
      <xdr:rowOff>120015</xdr:rowOff>
    </xdr:to>
    <xdr:cxnSp macro="">
      <xdr:nvCxnSpPr>
        <xdr:cNvPr id="170" name="直線コネクタ 169"/>
        <xdr:cNvCxnSpPr/>
      </xdr:nvCxnSpPr>
      <xdr:spPr>
        <a:xfrm flipV="1">
          <a:off x="3797300" y="98621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71" name="楕円 170"/>
        <xdr:cNvSpPr/>
      </xdr:nvSpPr>
      <xdr:spPr>
        <a:xfrm>
          <a:off x="2857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177800</xdr:colOff>
      <xdr:row>57</xdr:row>
      <xdr:rowOff>152400</xdr:rowOff>
    </xdr:to>
    <xdr:cxnSp macro="">
      <xdr:nvCxnSpPr>
        <xdr:cNvPr id="172" name="直線コネクタ 171"/>
        <xdr:cNvCxnSpPr/>
      </xdr:nvCxnSpPr>
      <xdr:spPr>
        <a:xfrm flipV="1">
          <a:off x="2908300" y="98926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73"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74"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75" name="n_3ave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15892</xdr:rowOff>
    </xdr:from>
    <xdr:ext cx="405111" cy="259045"/>
    <xdr:sp macro="" textlink="">
      <xdr:nvSpPr>
        <xdr:cNvPr id="176" name="n_1mainValue【橋りょう・トンネル】&#10;有形固定資産減価償却率"/>
        <xdr:cNvSpPr txBox="1"/>
      </xdr:nvSpPr>
      <xdr:spPr>
        <a:xfrm>
          <a:off x="3582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177" name="n_2mainValue【橋りょう・トンネル】&#10;有形固定資産減価償却率"/>
        <xdr:cNvSpPr txBox="1"/>
      </xdr:nvSpPr>
      <xdr:spPr>
        <a:xfrm>
          <a:off x="2705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08" name="フローチャート: 判断 207"/>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54251</xdr:rowOff>
    </xdr:from>
    <xdr:to>
      <xdr:col>55</xdr:col>
      <xdr:colOff>50800</xdr:colOff>
      <xdr:row>57</xdr:row>
      <xdr:rowOff>155851</xdr:rowOff>
    </xdr:to>
    <xdr:sp macro="" textlink="">
      <xdr:nvSpPr>
        <xdr:cNvPr id="214" name="楕円 213"/>
        <xdr:cNvSpPr/>
      </xdr:nvSpPr>
      <xdr:spPr>
        <a:xfrm>
          <a:off x="10426700" y="98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152151</xdr:rowOff>
    </xdr:from>
    <xdr:ext cx="599010" cy="259045"/>
    <xdr:sp macro="" textlink="">
      <xdr:nvSpPr>
        <xdr:cNvPr id="215" name="【橋りょう・トンネル】&#10;一人当たり有形固定資産（償却資産）額該当値テキスト"/>
        <xdr:cNvSpPr txBox="1"/>
      </xdr:nvSpPr>
      <xdr:spPr>
        <a:xfrm>
          <a:off x="10515600" y="975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68872</xdr:rowOff>
    </xdr:from>
    <xdr:to>
      <xdr:col>50</xdr:col>
      <xdr:colOff>165100</xdr:colOff>
      <xdr:row>57</xdr:row>
      <xdr:rowOff>170472</xdr:rowOff>
    </xdr:to>
    <xdr:sp macro="" textlink="">
      <xdr:nvSpPr>
        <xdr:cNvPr id="216" name="楕円 215"/>
        <xdr:cNvSpPr/>
      </xdr:nvSpPr>
      <xdr:spPr>
        <a:xfrm>
          <a:off x="9588500" y="98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105051</xdr:rowOff>
    </xdr:from>
    <xdr:to>
      <xdr:col>55</xdr:col>
      <xdr:colOff>0</xdr:colOff>
      <xdr:row>57</xdr:row>
      <xdr:rowOff>119672</xdr:rowOff>
    </xdr:to>
    <xdr:cxnSp macro="">
      <xdr:nvCxnSpPr>
        <xdr:cNvPr id="217" name="直線コネクタ 216"/>
        <xdr:cNvCxnSpPr/>
      </xdr:nvCxnSpPr>
      <xdr:spPr>
        <a:xfrm flipV="1">
          <a:off x="9639300" y="9877701"/>
          <a:ext cx="8382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83562</xdr:rowOff>
    </xdr:from>
    <xdr:to>
      <xdr:col>46</xdr:col>
      <xdr:colOff>38100</xdr:colOff>
      <xdr:row>58</xdr:row>
      <xdr:rowOff>13712</xdr:rowOff>
    </xdr:to>
    <xdr:sp macro="" textlink="">
      <xdr:nvSpPr>
        <xdr:cNvPr id="218" name="楕円 217"/>
        <xdr:cNvSpPr/>
      </xdr:nvSpPr>
      <xdr:spPr>
        <a:xfrm>
          <a:off x="8699500" y="985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119672</xdr:rowOff>
    </xdr:from>
    <xdr:to>
      <xdr:col>50</xdr:col>
      <xdr:colOff>114300</xdr:colOff>
      <xdr:row>57</xdr:row>
      <xdr:rowOff>134362</xdr:rowOff>
    </xdr:to>
    <xdr:cxnSp macro="">
      <xdr:nvCxnSpPr>
        <xdr:cNvPr id="219" name="直線コネクタ 218"/>
        <xdr:cNvCxnSpPr/>
      </xdr:nvCxnSpPr>
      <xdr:spPr>
        <a:xfrm flipV="1">
          <a:off x="8750300" y="9892322"/>
          <a:ext cx="889000" cy="1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2"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15549</xdr:rowOff>
    </xdr:from>
    <xdr:ext cx="599010" cy="259045"/>
    <xdr:sp macro="" textlink="">
      <xdr:nvSpPr>
        <xdr:cNvPr id="223" name="n_1mainValue【橋りょう・トンネル】&#10;一人当たり有形固定資産（償却資産）額"/>
        <xdr:cNvSpPr txBox="1"/>
      </xdr:nvSpPr>
      <xdr:spPr>
        <a:xfrm>
          <a:off x="9327095" y="961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30239</xdr:rowOff>
    </xdr:from>
    <xdr:ext cx="599010" cy="259045"/>
    <xdr:sp macro="" textlink="">
      <xdr:nvSpPr>
        <xdr:cNvPr id="224" name="n_2mainValue【橋りょう・トンネル】&#10;一人当たり有形固定資産（償却資産）額"/>
        <xdr:cNvSpPr txBox="1"/>
      </xdr:nvSpPr>
      <xdr:spPr>
        <a:xfrm>
          <a:off x="8450795" y="963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58" name="フローチャート: 判断 257"/>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4" name="楕円 263"/>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68597</xdr:rowOff>
    </xdr:from>
    <xdr:ext cx="405111" cy="259045"/>
    <xdr:sp macro="" textlink="">
      <xdr:nvSpPr>
        <xdr:cNvPr id="265" name="【公営住宅】&#10;有形固定資産減価償却率該当値テキスト"/>
        <xdr:cNvSpPr txBox="1"/>
      </xdr:nvSpPr>
      <xdr:spPr>
        <a:xfrm>
          <a:off x="4673600"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66" name="楕円 265"/>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49530</xdr:rowOff>
    </xdr:to>
    <xdr:cxnSp macro="">
      <xdr:nvCxnSpPr>
        <xdr:cNvPr id="267" name="直線コネクタ 266"/>
        <xdr:cNvCxnSpPr/>
      </xdr:nvCxnSpPr>
      <xdr:spPr>
        <a:xfrm flipV="1">
          <a:off x="3797300" y="140284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268" name="楕円 267"/>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129539</xdr:rowOff>
    </xdr:to>
    <xdr:cxnSp macro="">
      <xdr:nvCxnSpPr>
        <xdr:cNvPr id="269" name="直線コネクタ 268"/>
        <xdr:cNvCxnSpPr/>
      </xdr:nvCxnSpPr>
      <xdr:spPr>
        <a:xfrm flipV="1">
          <a:off x="2908300" y="141084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1"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72"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73" name="n_1mainValue【公営住宅】&#10;有形固定資産減価償却率"/>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74" name="n_2main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07" name="フローチャート: 判断 306"/>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151130</xdr:rowOff>
    </xdr:from>
    <xdr:to>
      <xdr:col>55</xdr:col>
      <xdr:colOff>50800</xdr:colOff>
      <xdr:row>82</xdr:row>
      <xdr:rowOff>81280</xdr:rowOff>
    </xdr:to>
    <xdr:sp macro="" textlink="">
      <xdr:nvSpPr>
        <xdr:cNvPr id="313" name="楕円 312"/>
        <xdr:cNvSpPr/>
      </xdr:nvSpPr>
      <xdr:spPr>
        <a:xfrm>
          <a:off x="10426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2557</xdr:rowOff>
    </xdr:from>
    <xdr:ext cx="469744" cy="259045"/>
    <xdr:sp macro="" textlink="">
      <xdr:nvSpPr>
        <xdr:cNvPr id="314" name="【公営住宅】&#10;一人当たり面積該当値テキスト"/>
        <xdr:cNvSpPr txBox="1"/>
      </xdr:nvSpPr>
      <xdr:spPr>
        <a:xfrm>
          <a:off x="10515600"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161037</xdr:rowOff>
    </xdr:from>
    <xdr:to>
      <xdr:col>50</xdr:col>
      <xdr:colOff>165100</xdr:colOff>
      <xdr:row>82</xdr:row>
      <xdr:rowOff>91187</xdr:rowOff>
    </xdr:to>
    <xdr:sp macro="" textlink="">
      <xdr:nvSpPr>
        <xdr:cNvPr id="315" name="楕円 314"/>
        <xdr:cNvSpPr/>
      </xdr:nvSpPr>
      <xdr:spPr>
        <a:xfrm>
          <a:off x="9588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30480</xdr:rowOff>
    </xdr:from>
    <xdr:to>
      <xdr:col>55</xdr:col>
      <xdr:colOff>0</xdr:colOff>
      <xdr:row>82</xdr:row>
      <xdr:rowOff>40387</xdr:rowOff>
    </xdr:to>
    <xdr:cxnSp macro="">
      <xdr:nvCxnSpPr>
        <xdr:cNvPr id="316" name="直線コネクタ 315"/>
        <xdr:cNvCxnSpPr/>
      </xdr:nvCxnSpPr>
      <xdr:spPr>
        <a:xfrm flipV="1">
          <a:off x="9639300" y="14089380"/>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170942</xdr:rowOff>
    </xdr:from>
    <xdr:to>
      <xdr:col>46</xdr:col>
      <xdr:colOff>38100</xdr:colOff>
      <xdr:row>82</xdr:row>
      <xdr:rowOff>101092</xdr:rowOff>
    </xdr:to>
    <xdr:sp macro="" textlink="">
      <xdr:nvSpPr>
        <xdr:cNvPr id="317" name="楕円 316"/>
        <xdr:cNvSpPr/>
      </xdr:nvSpPr>
      <xdr:spPr>
        <a:xfrm>
          <a:off x="8699500" y="140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40387</xdr:rowOff>
    </xdr:from>
    <xdr:to>
      <xdr:col>50</xdr:col>
      <xdr:colOff>114300</xdr:colOff>
      <xdr:row>82</xdr:row>
      <xdr:rowOff>50292</xdr:rowOff>
    </xdr:to>
    <xdr:cxnSp macro="">
      <xdr:nvCxnSpPr>
        <xdr:cNvPr id="318" name="直線コネクタ 317"/>
        <xdr:cNvCxnSpPr/>
      </xdr:nvCxnSpPr>
      <xdr:spPr>
        <a:xfrm flipV="1">
          <a:off x="8750300" y="14099287"/>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21"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107714</xdr:rowOff>
    </xdr:from>
    <xdr:ext cx="469744" cy="259045"/>
    <xdr:sp macro="" textlink="">
      <xdr:nvSpPr>
        <xdr:cNvPr id="322" name="n_1mainValue【公営住宅】&#10;一人当たり面積"/>
        <xdr:cNvSpPr txBox="1"/>
      </xdr:nvSpPr>
      <xdr:spPr>
        <a:xfrm>
          <a:off x="9391727" y="138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117619</xdr:rowOff>
    </xdr:from>
    <xdr:ext cx="469744" cy="259045"/>
    <xdr:sp macro="" textlink="">
      <xdr:nvSpPr>
        <xdr:cNvPr id="323" name="n_2mainValue【公営住宅】&#10;一人当たり面積"/>
        <xdr:cNvSpPr txBox="1"/>
      </xdr:nvSpPr>
      <xdr:spPr>
        <a:xfrm>
          <a:off x="8515427" y="138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53" name="【港湾・漁港】&#10;有形固定資産減価償却率平均値テキスト"/>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357" name="フローチャート: 判断 356"/>
        <xdr:cNvSpPr/>
      </xdr:nvSpPr>
      <xdr:spPr>
        <a:xfrm>
          <a:off x="1968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82550</xdr:rowOff>
    </xdr:from>
    <xdr:to>
      <xdr:col>24</xdr:col>
      <xdr:colOff>114300</xdr:colOff>
      <xdr:row>103</xdr:row>
      <xdr:rowOff>12700</xdr:rowOff>
    </xdr:to>
    <xdr:sp macro="" textlink="">
      <xdr:nvSpPr>
        <xdr:cNvPr id="363" name="楕円 362"/>
        <xdr:cNvSpPr/>
      </xdr:nvSpPr>
      <xdr:spPr>
        <a:xfrm>
          <a:off x="4584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105427</xdr:rowOff>
    </xdr:from>
    <xdr:ext cx="405111" cy="259045"/>
    <xdr:sp macro="" textlink="">
      <xdr:nvSpPr>
        <xdr:cNvPr id="364" name="【港湾・漁港】&#10;有形固定資産減価償却率該当値テキスト"/>
        <xdr:cNvSpPr txBox="1"/>
      </xdr:nvSpPr>
      <xdr:spPr>
        <a:xfrm>
          <a:off x="4673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xdr:rowOff>
    </xdr:from>
    <xdr:to>
      <xdr:col>20</xdr:col>
      <xdr:colOff>38100</xdr:colOff>
      <xdr:row>103</xdr:row>
      <xdr:rowOff>117475</xdr:rowOff>
    </xdr:to>
    <xdr:sp macro="" textlink="">
      <xdr:nvSpPr>
        <xdr:cNvPr id="365" name="楕円 364"/>
        <xdr:cNvSpPr/>
      </xdr:nvSpPr>
      <xdr:spPr>
        <a:xfrm>
          <a:off x="3746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133350</xdr:rowOff>
    </xdr:from>
    <xdr:to>
      <xdr:col>24</xdr:col>
      <xdr:colOff>63500</xdr:colOff>
      <xdr:row>103</xdr:row>
      <xdr:rowOff>66675</xdr:rowOff>
    </xdr:to>
    <xdr:cxnSp macro="">
      <xdr:nvCxnSpPr>
        <xdr:cNvPr id="366" name="直線コネクタ 365"/>
        <xdr:cNvCxnSpPr/>
      </xdr:nvCxnSpPr>
      <xdr:spPr>
        <a:xfrm flipV="1">
          <a:off x="3797300" y="176212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367" name="楕円 366"/>
        <xdr:cNvSpPr/>
      </xdr:nvSpPr>
      <xdr:spPr>
        <a:xfrm>
          <a:off x="2857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66675</xdr:rowOff>
    </xdr:from>
    <xdr:to>
      <xdr:col>19</xdr:col>
      <xdr:colOff>177800</xdr:colOff>
      <xdr:row>103</xdr:row>
      <xdr:rowOff>81914</xdr:rowOff>
    </xdr:to>
    <xdr:cxnSp macro="">
      <xdr:nvCxnSpPr>
        <xdr:cNvPr id="368" name="直線コネクタ 367"/>
        <xdr:cNvCxnSpPr/>
      </xdr:nvCxnSpPr>
      <xdr:spPr>
        <a:xfrm flipV="1">
          <a:off x="2908300" y="177260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369" name="n_1aveValue【港湾・漁港】&#10;有形固定資産減価償却率"/>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3827</xdr:rowOff>
    </xdr:from>
    <xdr:ext cx="405111" cy="259045"/>
    <xdr:sp macro="" textlink="">
      <xdr:nvSpPr>
        <xdr:cNvPr id="370" name="n_2aveValue【港湾・漁港】&#10;有形固定資産減価償却率"/>
        <xdr:cNvSpPr txBox="1"/>
      </xdr:nvSpPr>
      <xdr:spPr>
        <a:xfrm>
          <a:off x="2705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371" name="n_3aveValue【港湾・漁港】&#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134002</xdr:rowOff>
    </xdr:from>
    <xdr:ext cx="405111" cy="259045"/>
    <xdr:sp macro="" textlink="">
      <xdr:nvSpPr>
        <xdr:cNvPr id="372" name="n_1mainValue【港湾・漁港】&#10;有形固定資産減価償却率"/>
        <xdr:cNvSpPr txBox="1"/>
      </xdr:nvSpPr>
      <xdr:spPr>
        <a:xfrm>
          <a:off x="3582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373" name="n_2mainValue【港湾・漁港】&#10;有形固定資産減価償却率"/>
        <xdr:cNvSpPr txBox="1"/>
      </xdr:nvSpPr>
      <xdr:spPr>
        <a:xfrm>
          <a:off x="2705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404" name="【港湾・漁港】&#10;一人当たり有形固定資産（償却資産）額平均値テキスト"/>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155046</xdr:rowOff>
    </xdr:from>
    <xdr:to>
      <xdr:col>41</xdr:col>
      <xdr:colOff>101600</xdr:colOff>
      <xdr:row>108</xdr:row>
      <xdr:rowOff>85196</xdr:rowOff>
    </xdr:to>
    <xdr:sp macro="" textlink="">
      <xdr:nvSpPr>
        <xdr:cNvPr id="408" name="フローチャート: 判断 407"/>
        <xdr:cNvSpPr/>
      </xdr:nvSpPr>
      <xdr:spPr>
        <a:xfrm>
          <a:off x="7810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116367</xdr:rowOff>
    </xdr:from>
    <xdr:to>
      <xdr:col>55</xdr:col>
      <xdr:colOff>50800</xdr:colOff>
      <xdr:row>100</xdr:row>
      <xdr:rowOff>46517</xdr:rowOff>
    </xdr:to>
    <xdr:sp macro="" textlink="">
      <xdr:nvSpPr>
        <xdr:cNvPr id="414" name="楕円 413"/>
        <xdr:cNvSpPr/>
      </xdr:nvSpPr>
      <xdr:spPr>
        <a:xfrm>
          <a:off x="10426700" y="170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69394</xdr:rowOff>
    </xdr:from>
    <xdr:ext cx="599010" cy="259045"/>
    <xdr:sp macro="" textlink="">
      <xdr:nvSpPr>
        <xdr:cNvPr id="415" name="【港湾・漁港】&#10;一人当たり有形固定資産（償却資産）額該当値テキスト"/>
        <xdr:cNvSpPr txBox="1"/>
      </xdr:nvSpPr>
      <xdr:spPr>
        <a:xfrm>
          <a:off x="10515600" y="1704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676</xdr:rowOff>
    </xdr:from>
    <xdr:to>
      <xdr:col>50</xdr:col>
      <xdr:colOff>165100</xdr:colOff>
      <xdr:row>101</xdr:row>
      <xdr:rowOff>102276</xdr:rowOff>
    </xdr:to>
    <xdr:sp macro="" textlink="">
      <xdr:nvSpPr>
        <xdr:cNvPr id="416" name="楕円 415"/>
        <xdr:cNvSpPr/>
      </xdr:nvSpPr>
      <xdr:spPr>
        <a:xfrm>
          <a:off x="9588500" y="173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167167</xdr:rowOff>
    </xdr:from>
    <xdr:to>
      <xdr:col>55</xdr:col>
      <xdr:colOff>0</xdr:colOff>
      <xdr:row>101</xdr:row>
      <xdr:rowOff>51476</xdr:rowOff>
    </xdr:to>
    <xdr:cxnSp macro="">
      <xdr:nvCxnSpPr>
        <xdr:cNvPr id="417" name="直線コネクタ 416"/>
        <xdr:cNvCxnSpPr/>
      </xdr:nvCxnSpPr>
      <xdr:spPr>
        <a:xfrm flipV="1">
          <a:off x="9639300" y="17140717"/>
          <a:ext cx="838200" cy="22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38289</xdr:rowOff>
    </xdr:from>
    <xdr:to>
      <xdr:col>46</xdr:col>
      <xdr:colOff>38100</xdr:colOff>
      <xdr:row>101</xdr:row>
      <xdr:rowOff>139889</xdr:rowOff>
    </xdr:to>
    <xdr:sp macro="" textlink="">
      <xdr:nvSpPr>
        <xdr:cNvPr id="418" name="楕円 417"/>
        <xdr:cNvSpPr/>
      </xdr:nvSpPr>
      <xdr:spPr>
        <a:xfrm>
          <a:off x="8699500" y="173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51476</xdr:rowOff>
    </xdr:from>
    <xdr:to>
      <xdr:col>50</xdr:col>
      <xdr:colOff>114300</xdr:colOff>
      <xdr:row>101</xdr:row>
      <xdr:rowOff>89089</xdr:rowOff>
    </xdr:to>
    <xdr:cxnSp macro="">
      <xdr:nvCxnSpPr>
        <xdr:cNvPr id="419" name="直線コネクタ 418"/>
        <xdr:cNvCxnSpPr/>
      </xdr:nvCxnSpPr>
      <xdr:spPr>
        <a:xfrm flipV="1">
          <a:off x="8750300" y="17367926"/>
          <a:ext cx="889000" cy="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65138</xdr:rowOff>
    </xdr:from>
    <xdr:ext cx="534377" cy="259045"/>
    <xdr:sp macro="" textlink="">
      <xdr:nvSpPr>
        <xdr:cNvPr id="420" name="n_1aveValue【港湾・漁港】&#10;一人当たり有形固定資産（償却資産）額"/>
        <xdr:cNvSpPr txBox="1"/>
      </xdr:nvSpPr>
      <xdr:spPr>
        <a:xfrm>
          <a:off x="93594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71460</xdr:rowOff>
    </xdr:from>
    <xdr:ext cx="534377" cy="259045"/>
    <xdr:sp macro="" textlink="">
      <xdr:nvSpPr>
        <xdr:cNvPr id="421" name="n_2aveValue【港湾・漁港】&#10;一人当たり有形固定資産（償却資産）額"/>
        <xdr:cNvSpPr txBox="1"/>
      </xdr:nvSpPr>
      <xdr:spPr>
        <a:xfrm>
          <a:off x="8483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101723</xdr:rowOff>
    </xdr:from>
    <xdr:ext cx="534377" cy="259045"/>
    <xdr:sp macro="" textlink="">
      <xdr:nvSpPr>
        <xdr:cNvPr id="422" name="n_3aveValue【港湾・漁港】&#10;一人当たり有形固定資産（償却資産）額"/>
        <xdr:cNvSpPr txBox="1"/>
      </xdr:nvSpPr>
      <xdr:spPr>
        <a:xfrm>
          <a:off x="7594111" y="182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118803</xdr:rowOff>
    </xdr:from>
    <xdr:ext cx="599010" cy="259045"/>
    <xdr:sp macro="" textlink="">
      <xdr:nvSpPr>
        <xdr:cNvPr id="423" name="n_1mainValue【港湾・漁港】&#10;一人当たり有形固定資産（償却資産）額"/>
        <xdr:cNvSpPr txBox="1"/>
      </xdr:nvSpPr>
      <xdr:spPr>
        <a:xfrm>
          <a:off x="9327095" y="1709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156416</xdr:rowOff>
    </xdr:from>
    <xdr:ext cx="599010" cy="259045"/>
    <xdr:sp macro="" textlink="">
      <xdr:nvSpPr>
        <xdr:cNvPr id="424" name="n_2mainValue【港湾・漁港】&#10;一人当たり有形固定資産（償却資産）額"/>
        <xdr:cNvSpPr txBox="1"/>
      </xdr:nvSpPr>
      <xdr:spPr>
        <a:xfrm>
          <a:off x="8450795" y="1712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454" name="【認定こども園・幼稚園・保育所】&#10;有形固定資産減価償却率平均値テキスト"/>
        <xdr:cNvSpPr txBox="1"/>
      </xdr:nvSpPr>
      <xdr:spPr>
        <a:xfrm>
          <a:off x="16357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8" name="フローチャート: 判断 45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464" name="楕円 463"/>
        <xdr:cNvSpPr/>
      </xdr:nvSpPr>
      <xdr:spPr>
        <a:xfrm>
          <a:off x="16268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465" name="【認定こども園・幼稚園・保育所】&#10;有形固定資産減価償却率該当値テキスト"/>
        <xdr:cNvSpPr txBox="1"/>
      </xdr:nvSpPr>
      <xdr:spPr>
        <a:xfrm>
          <a:off x="16357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61595</xdr:rowOff>
    </xdr:from>
    <xdr:to>
      <xdr:col>81</xdr:col>
      <xdr:colOff>101600</xdr:colOff>
      <xdr:row>37</xdr:row>
      <xdr:rowOff>163195</xdr:rowOff>
    </xdr:to>
    <xdr:sp macro="" textlink="">
      <xdr:nvSpPr>
        <xdr:cNvPr id="466" name="楕円 465"/>
        <xdr:cNvSpPr/>
      </xdr:nvSpPr>
      <xdr:spPr>
        <a:xfrm>
          <a:off x="1543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59055</xdr:rowOff>
    </xdr:from>
    <xdr:to>
      <xdr:col>85</xdr:col>
      <xdr:colOff>127000</xdr:colOff>
      <xdr:row>37</xdr:row>
      <xdr:rowOff>112395</xdr:rowOff>
    </xdr:to>
    <xdr:cxnSp macro="">
      <xdr:nvCxnSpPr>
        <xdr:cNvPr id="467" name="直線コネクタ 466"/>
        <xdr:cNvCxnSpPr/>
      </xdr:nvCxnSpPr>
      <xdr:spPr>
        <a:xfrm flipV="1">
          <a:off x="15481300" y="64027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468" name="楕円 467"/>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112395</xdr:rowOff>
    </xdr:from>
    <xdr:to>
      <xdr:col>81</xdr:col>
      <xdr:colOff>50800</xdr:colOff>
      <xdr:row>37</xdr:row>
      <xdr:rowOff>139065</xdr:rowOff>
    </xdr:to>
    <xdr:cxnSp macro="">
      <xdr:nvCxnSpPr>
        <xdr:cNvPr id="469" name="直線コネクタ 468"/>
        <xdr:cNvCxnSpPr/>
      </xdr:nvCxnSpPr>
      <xdr:spPr>
        <a:xfrm flipV="1">
          <a:off x="14592300" y="6456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470"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71"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72"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8272</xdr:rowOff>
    </xdr:from>
    <xdr:ext cx="405111" cy="259045"/>
    <xdr:sp macro="" textlink="">
      <xdr:nvSpPr>
        <xdr:cNvPr id="473" name="n_1mainValue【認定こども園・幼稚園・保育所】&#10;有形固定資産減価償却率"/>
        <xdr:cNvSpPr txBox="1"/>
      </xdr:nvSpPr>
      <xdr:spPr>
        <a:xfrm>
          <a:off x="15266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74" name="n_2main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01"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505" name="フローチャート: 判断 504"/>
        <xdr:cNvSpPr/>
      </xdr:nvSpPr>
      <xdr:spPr>
        <a:xfrm>
          <a:off x="194945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511" name="楕円 510"/>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77487</xdr:rowOff>
    </xdr:from>
    <xdr:ext cx="469744" cy="259045"/>
    <xdr:sp macro="" textlink="">
      <xdr:nvSpPr>
        <xdr:cNvPr id="512" name="【認定こども園・幼稚園・保育所】&#10;一人当たり面積該当値テキスト"/>
        <xdr:cNvSpPr txBox="1"/>
      </xdr:nvSpPr>
      <xdr:spPr>
        <a:xfrm>
          <a:off x="22199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164846</xdr:rowOff>
    </xdr:from>
    <xdr:to>
      <xdr:col>112</xdr:col>
      <xdr:colOff>38100</xdr:colOff>
      <xdr:row>41</xdr:row>
      <xdr:rowOff>94996</xdr:rowOff>
    </xdr:to>
    <xdr:sp macro="" textlink="">
      <xdr:nvSpPr>
        <xdr:cNvPr id="513" name="楕円 512"/>
        <xdr:cNvSpPr/>
      </xdr:nvSpPr>
      <xdr:spPr>
        <a:xfrm>
          <a:off x="21272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44196</xdr:rowOff>
    </xdr:to>
    <xdr:cxnSp macro="">
      <xdr:nvCxnSpPr>
        <xdr:cNvPr id="514" name="直線コネクタ 513"/>
        <xdr:cNvCxnSpPr/>
      </xdr:nvCxnSpPr>
      <xdr:spPr>
        <a:xfrm flipV="1">
          <a:off x="21323300" y="70713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515" name="楕円 514"/>
        <xdr:cNvSpPr/>
      </xdr:nvSpPr>
      <xdr:spPr>
        <a:xfrm>
          <a:off x="20383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44196</xdr:rowOff>
    </xdr:to>
    <xdr:cxnSp macro="">
      <xdr:nvCxnSpPr>
        <xdr:cNvPr id="516" name="直線コネクタ 515"/>
        <xdr:cNvCxnSpPr/>
      </xdr:nvCxnSpPr>
      <xdr:spPr>
        <a:xfrm>
          <a:off x="20434300" y="706678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17"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18"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1795</xdr:rowOff>
    </xdr:from>
    <xdr:ext cx="469744" cy="259045"/>
    <xdr:sp macro="" textlink="">
      <xdr:nvSpPr>
        <xdr:cNvPr id="519" name="n_3aveValue【認定こども園・幼稚園・保育所】&#10;一人当たり面積"/>
        <xdr:cNvSpPr txBox="1"/>
      </xdr:nvSpPr>
      <xdr:spPr>
        <a:xfrm>
          <a:off x="19310427"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86123</xdr:rowOff>
    </xdr:from>
    <xdr:ext cx="469744" cy="259045"/>
    <xdr:sp macro="" textlink="">
      <xdr:nvSpPr>
        <xdr:cNvPr id="520" name="n_1mainValue【認定こども園・幼稚園・保育所】&#10;一人当たり面積"/>
        <xdr:cNvSpPr txBox="1"/>
      </xdr:nvSpPr>
      <xdr:spPr>
        <a:xfrm>
          <a:off x="21075727" y="71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521" name="n_2mainValue【認定こども園・幼稚園・保育所】&#10;一人当たり面積"/>
        <xdr:cNvSpPr txBox="1"/>
      </xdr:nvSpPr>
      <xdr:spPr>
        <a:xfrm>
          <a:off x="20199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51"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55" name="フローチャート: 判断 554"/>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61" name="楕円 560"/>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11447</xdr:rowOff>
    </xdr:from>
    <xdr:ext cx="405111" cy="259045"/>
    <xdr:sp macro="" textlink="">
      <xdr:nvSpPr>
        <xdr:cNvPr id="562" name="【学校施設】&#10;有形固定資産減価償却率該当値テキスト"/>
        <xdr:cNvSpPr txBox="1"/>
      </xdr:nvSpPr>
      <xdr:spPr>
        <a:xfrm>
          <a:off x="1635760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63" name="楕円 562"/>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83820</xdr:rowOff>
    </xdr:to>
    <xdr:cxnSp macro="">
      <xdr:nvCxnSpPr>
        <xdr:cNvPr id="564" name="直線コネクタ 563"/>
        <xdr:cNvCxnSpPr/>
      </xdr:nvCxnSpPr>
      <xdr:spPr>
        <a:xfrm>
          <a:off x="15481300" y="10195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565" name="楕円 564"/>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118110</xdr:rowOff>
    </xdr:to>
    <xdr:cxnSp macro="">
      <xdr:nvCxnSpPr>
        <xdr:cNvPr id="566" name="直線コネクタ 565"/>
        <xdr:cNvCxnSpPr/>
      </xdr:nvCxnSpPr>
      <xdr:spPr>
        <a:xfrm flipV="1">
          <a:off x="14592300" y="10195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67"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68"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69"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121937</xdr:rowOff>
    </xdr:from>
    <xdr:ext cx="405111" cy="259045"/>
    <xdr:sp macro="" textlink="">
      <xdr:nvSpPr>
        <xdr:cNvPr id="570" name="n_1main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160037</xdr:rowOff>
    </xdr:from>
    <xdr:ext cx="405111" cy="259045"/>
    <xdr:sp macro="" textlink="">
      <xdr:nvSpPr>
        <xdr:cNvPr id="571" name="n_2mainValue【学校施設】&#10;有形固定資産減価償却率"/>
        <xdr:cNvSpPr txBox="1"/>
      </xdr:nvSpPr>
      <xdr:spPr>
        <a:xfrm>
          <a:off x="14389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01"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605" name="フローチャート: 判断 604"/>
        <xdr:cNvSpPr/>
      </xdr:nvSpPr>
      <xdr:spPr>
        <a:xfrm>
          <a:off x="19494500" y="108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xdr:rowOff>
    </xdr:from>
    <xdr:to>
      <xdr:col>116</xdr:col>
      <xdr:colOff>114300</xdr:colOff>
      <xdr:row>63</xdr:row>
      <xdr:rowOff>110998</xdr:rowOff>
    </xdr:to>
    <xdr:sp macro="" textlink="">
      <xdr:nvSpPr>
        <xdr:cNvPr id="611" name="楕円 610"/>
        <xdr:cNvSpPr/>
      </xdr:nvSpPr>
      <xdr:spPr>
        <a:xfrm>
          <a:off x="22110700" y="108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32275</xdr:rowOff>
    </xdr:from>
    <xdr:ext cx="469744" cy="259045"/>
    <xdr:sp macro="" textlink="">
      <xdr:nvSpPr>
        <xdr:cNvPr id="612" name="【学校施設】&#10;一人当たり面積該当値テキスト"/>
        <xdr:cNvSpPr txBox="1"/>
      </xdr:nvSpPr>
      <xdr:spPr>
        <a:xfrm>
          <a:off x="22199600" y="1066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613" name="楕円 612"/>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60198</xdr:rowOff>
    </xdr:from>
    <xdr:to>
      <xdr:col>116</xdr:col>
      <xdr:colOff>63500</xdr:colOff>
      <xdr:row>63</xdr:row>
      <xdr:rowOff>72390</xdr:rowOff>
    </xdr:to>
    <xdr:cxnSp macro="">
      <xdr:nvCxnSpPr>
        <xdr:cNvPr id="614" name="直線コネクタ 613"/>
        <xdr:cNvCxnSpPr/>
      </xdr:nvCxnSpPr>
      <xdr:spPr>
        <a:xfrm flipV="1">
          <a:off x="21323300" y="1086154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25781</xdr:rowOff>
    </xdr:from>
    <xdr:to>
      <xdr:col>107</xdr:col>
      <xdr:colOff>101600</xdr:colOff>
      <xdr:row>63</xdr:row>
      <xdr:rowOff>127381</xdr:rowOff>
    </xdr:to>
    <xdr:sp macro="" textlink="">
      <xdr:nvSpPr>
        <xdr:cNvPr id="615" name="楕円 614"/>
        <xdr:cNvSpPr/>
      </xdr:nvSpPr>
      <xdr:spPr>
        <a:xfrm>
          <a:off x="20383500" y="1082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76581</xdr:rowOff>
    </xdr:to>
    <xdr:cxnSp macro="">
      <xdr:nvCxnSpPr>
        <xdr:cNvPr id="616" name="直線コネクタ 615"/>
        <xdr:cNvCxnSpPr/>
      </xdr:nvCxnSpPr>
      <xdr:spPr>
        <a:xfrm flipV="1">
          <a:off x="20434300" y="1087374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617" name="n_1aveValue【学校施設】&#10;一人当たり面積"/>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18" name="n_2aveValue【学校施設】&#10;一人当たり面積"/>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37609</xdr:rowOff>
    </xdr:from>
    <xdr:ext cx="469744" cy="259045"/>
    <xdr:sp macro="" textlink="">
      <xdr:nvSpPr>
        <xdr:cNvPr id="619" name="n_3aveValue【学校施設】&#10;一人当たり面積"/>
        <xdr:cNvSpPr txBox="1"/>
      </xdr:nvSpPr>
      <xdr:spPr>
        <a:xfrm>
          <a:off x="19310427" y="106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139717</xdr:rowOff>
    </xdr:from>
    <xdr:ext cx="469744" cy="259045"/>
    <xdr:sp macro="" textlink="">
      <xdr:nvSpPr>
        <xdr:cNvPr id="620" name="n_1mainValue【学校施設】&#10;一人当たり面積"/>
        <xdr:cNvSpPr txBox="1"/>
      </xdr:nvSpPr>
      <xdr:spPr>
        <a:xfrm>
          <a:off x="210757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143908</xdr:rowOff>
    </xdr:from>
    <xdr:ext cx="469744" cy="259045"/>
    <xdr:sp macro="" textlink="">
      <xdr:nvSpPr>
        <xdr:cNvPr id="621" name="n_2mainValue【学校施設】&#10;一人当たり面積"/>
        <xdr:cNvSpPr txBox="1"/>
      </xdr:nvSpPr>
      <xdr:spPr>
        <a:xfrm>
          <a:off x="20199427" y="106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1"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55" name="フローチャート: 判断 654"/>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31114</xdr:rowOff>
    </xdr:from>
    <xdr:to>
      <xdr:col>85</xdr:col>
      <xdr:colOff>177800</xdr:colOff>
      <xdr:row>80</xdr:row>
      <xdr:rowOff>132714</xdr:rowOff>
    </xdr:to>
    <xdr:sp macro="" textlink="">
      <xdr:nvSpPr>
        <xdr:cNvPr id="661" name="楕円 660"/>
        <xdr:cNvSpPr/>
      </xdr:nvSpPr>
      <xdr:spPr>
        <a:xfrm>
          <a:off x="16268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53991</xdr:rowOff>
    </xdr:from>
    <xdr:ext cx="405111" cy="259045"/>
    <xdr:sp macro="" textlink="">
      <xdr:nvSpPr>
        <xdr:cNvPr id="662" name="【児童館】&#10;有形固定資産減価償却率該当値テキスト"/>
        <xdr:cNvSpPr txBox="1"/>
      </xdr:nvSpPr>
      <xdr:spPr>
        <a:xfrm>
          <a:off x="16357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71120</xdr:rowOff>
    </xdr:from>
    <xdr:to>
      <xdr:col>81</xdr:col>
      <xdr:colOff>101600</xdr:colOff>
      <xdr:row>81</xdr:row>
      <xdr:rowOff>1270</xdr:rowOff>
    </xdr:to>
    <xdr:sp macro="" textlink="">
      <xdr:nvSpPr>
        <xdr:cNvPr id="663" name="楕円 662"/>
        <xdr:cNvSpPr/>
      </xdr:nvSpPr>
      <xdr:spPr>
        <a:xfrm>
          <a:off x="15430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81914</xdr:rowOff>
    </xdr:from>
    <xdr:to>
      <xdr:col>85</xdr:col>
      <xdr:colOff>127000</xdr:colOff>
      <xdr:row>80</xdr:row>
      <xdr:rowOff>121920</xdr:rowOff>
    </xdr:to>
    <xdr:cxnSp macro="">
      <xdr:nvCxnSpPr>
        <xdr:cNvPr id="664" name="直線コネクタ 663"/>
        <xdr:cNvCxnSpPr/>
      </xdr:nvCxnSpPr>
      <xdr:spPr>
        <a:xfrm flipV="1">
          <a:off x="15481300" y="13797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111125</xdr:rowOff>
    </xdr:from>
    <xdr:to>
      <xdr:col>76</xdr:col>
      <xdr:colOff>165100</xdr:colOff>
      <xdr:row>81</xdr:row>
      <xdr:rowOff>41275</xdr:rowOff>
    </xdr:to>
    <xdr:sp macro="" textlink="">
      <xdr:nvSpPr>
        <xdr:cNvPr id="665" name="楕円 664"/>
        <xdr:cNvSpPr/>
      </xdr:nvSpPr>
      <xdr:spPr>
        <a:xfrm>
          <a:off x="14541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121920</xdr:rowOff>
    </xdr:from>
    <xdr:to>
      <xdr:col>81</xdr:col>
      <xdr:colOff>50800</xdr:colOff>
      <xdr:row>80</xdr:row>
      <xdr:rowOff>161925</xdr:rowOff>
    </xdr:to>
    <xdr:cxnSp macro="">
      <xdr:nvCxnSpPr>
        <xdr:cNvPr id="666" name="直線コネクタ 665"/>
        <xdr:cNvCxnSpPr/>
      </xdr:nvCxnSpPr>
      <xdr:spPr>
        <a:xfrm flipV="1">
          <a:off x="14592300" y="13837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67"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68"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669"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17797</xdr:rowOff>
    </xdr:from>
    <xdr:ext cx="405111" cy="259045"/>
    <xdr:sp macro="" textlink="">
      <xdr:nvSpPr>
        <xdr:cNvPr id="670" name="n_1mainValue【児童館】&#10;有形固定資産減価償却率"/>
        <xdr:cNvSpPr txBox="1"/>
      </xdr:nvSpPr>
      <xdr:spPr>
        <a:xfrm>
          <a:off x="15266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57802</xdr:rowOff>
    </xdr:from>
    <xdr:ext cx="405111" cy="259045"/>
    <xdr:sp macro="" textlink="">
      <xdr:nvSpPr>
        <xdr:cNvPr id="671" name="n_2mainValue【児童館】&#10;有形固定資産減価償却率"/>
        <xdr:cNvSpPr txBox="1"/>
      </xdr:nvSpPr>
      <xdr:spPr>
        <a:xfrm>
          <a:off x="14389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704" name="フローチャート: 判断 703"/>
        <xdr:cNvSpPr/>
      </xdr:nvSpPr>
      <xdr:spPr>
        <a:xfrm>
          <a:off x="194945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710" name="楕円 709"/>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711"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712" name="楕円 711"/>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713" name="直線コネクタ 712"/>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714" name="楕円 713"/>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715" name="直線コネクタ 714"/>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718" name="n_3aveValue【児童館】&#10;一人当たり面積"/>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719"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720" name="n_2mainValue【児童館】&#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有形固定資産減価償却率については，類似団体と同程度の水準で推移しているが，橋りょう・トンネル，港湾・漁港については類似団体と比べ高い水準となっている</a:t>
          </a:r>
        </a:p>
        <a:p>
          <a:r>
            <a:rPr kumimoji="1" lang="ja-JP" altLang="en-US" sz="1300">
              <a:latin typeface="ＭＳ Ｐゴシック" panose="020B0600070205080204" pitchFamily="50" charset="-128"/>
              <a:ea typeface="ＭＳ Ｐゴシック" panose="020B0600070205080204" pitchFamily="50" charset="-128"/>
            </a:rPr>
            <a:t>これは，当市の面積が大きく，多くの島を有していること及び峰に囲まれている地形が要因であると考えられる。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72" name="楕円 71"/>
        <xdr:cNvSpPr/>
      </xdr:nvSpPr>
      <xdr:spPr>
        <a:xfrm>
          <a:off x="4584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30316</xdr:rowOff>
    </xdr:from>
    <xdr:ext cx="405111" cy="259045"/>
    <xdr:sp macro="" textlink="">
      <xdr:nvSpPr>
        <xdr:cNvPr id="73" name="【図書館】&#10;有形固定資産減価償却率該当値テキスト"/>
        <xdr:cNvSpPr txBox="1"/>
      </xdr:nvSpPr>
      <xdr:spPr>
        <a:xfrm>
          <a:off x="4673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4" name="楕円 73"/>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99060</xdr:rowOff>
    </xdr:to>
    <xdr:cxnSp macro="">
      <xdr:nvCxnSpPr>
        <xdr:cNvPr id="75" name="直線コネクタ 74"/>
        <xdr:cNvCxnSpPr/>
      </xdr:nvCxnSpPr>
      <xdr:spPr>
        <a:xfrm flipV="1">
          <a:off x="3797300" y="640188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90714</xdr:rowOff>
    </xdr:from>
    <xdr:to>
      <xdr:col>15</xdr:col>
      <xdr:colOff>101600</xdr:colOff>
      <xdr:row>38</xdr:row>
      <xdr:rowOff>20864</xdr:rowOff>
    </xdr:to>
    <xdr:sp macro="" textlink="">
      <xdr:nvSpPr>
        <xdr:cNvPr id="76" name="楕円 75"/>
        <xdr:cNvSpPr/>
      </xdr:nvSpPr>
      <xdr:spPr>
        <a:xfrm>
          <a:off x="2857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141514</xdr:rowOff>
    </xdr:to>
    <xdr:cxnSp macro="">
      <xdr:nvCxnSpPr>
        <xdr:cNvPr id="77" name="直線コネクタ 76"/>
        <xdr:cNvCxnSpPr/>
      </xdr:nvCxnSpPr>
      <xdr:spPr>
        <a:xfrm flipV="1">
          <a:off x="2908300" y="644271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8"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1" name="n_1main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37391</xdr:rowOff>
    </xdr:from>
    <xdr:ext cx="405111" cy="259045"/>
    <xdr:sp macro="" textlink="">
      <xdr:nvSpPr>
        <xdr:cNvPr id="82" name="n_2mainValue【図書館】&#10;有形固定資産減価償却率"/>
        <xdr:cNvSpPr txBox="1"/>
      </xdr:nvSpPr>
      <xdr:spPr>
        <a:xfrm>
          <a:off x="27057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12700</xdr:rowOff>
    </xdr:from>
    <xdr:to>
      <xdr:col>41</xdr:col>
      <xdr:colOff>101600</xdr:colOff>
      <xdr:row>40</xdr:row>
      <xdr:rowOff>114300</xdr:rowOff>
    </xdr:to>
    <xdr:sp macro="" textlink="">
      <xdr:nvSpPr>
        <xdr:cNvPr id="115" name="フローチャート: 判断 114"/>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21" name="楕円 120"/>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22" name="【図書館】&#10;一人当たり面積該当値テキスト"/>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23" name="楕円 122"/>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120650</xdr:rowOff>
    </xdr:to>
    <xdr:cxnSp macro="">
      <xdr:nvCxnSpPr>
        <xdr:cNvPr id="124" name="直線コネクタ 123"/>
        <xdr:cNvCxnSpPr/>
      </xdr:nvCxnSpPr>
      <xdr:spPr>
        <a:xfrm>
          <a:off x="9639300" y="680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5" name="楕円 124"/>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120650</xdr:rowOff>
    </xdr:from>
    <xdr:to>
      <xdr:col>50</xdr:col>
      <xdr:colOff>114300</xdr:colOff>
      <xdr:row>39</xdr:row>
      <xdr:rowOff>133350</xdr:rowOff>
    </xdr:to>
    <xdr:cxnSp macro="">
      <xdr:nvCxnSpPr>
        <xdr:cNvPr id="126" name="直線コネクタ 125"/>
        <xdr:cNvCxnSpPr/>
      </xdr:nvCxnSpPr>
      <xdr:spPr>
        <a:xfrm flipV="1">
          <a:off x="8750300" y="680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28" name="n_2ave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130827</xdr:rowOff>
    </xdr:from>
    <xdr:ext cx="469744" cy="259045"/>
    <xdr:sp macro="" textlink="">
      <xdr:nvSpPr>
        <xdr:cNvPr id="129" name="n_3aveValue【図書館】&#10;一人当たり面積"/>
        <xdr:cNvSpPr txBox="1"/>
      </xdr:nvSpPr>
      <xdr:spPr>
        <a:xfrm>
          <a:off x="7626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16527</xdr:rowOff>
    </xdr:from>
    <xdr:ext cx="469744" cy="259045"/>
    <xdr:sp macro="" textlink="">
      <xdr:nvSpPr>
        <xdr:cNvPr id="130" name="n_1mainValue【図書館】&#10;一人当たり面積"/>
        <xdr:cNvSpPr txBox="1"/>
      </xdr:nvSpPr>
      <xdr:spPr>
        <a:xfrm>
          <a:off x="93917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31" name="n_2main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63" name="フローチャート: 判断 162"/>
        <xdr:cNvSpPr/>
      </xdr:nvSpPr>
      <xdr:spPr>
        <a:xfrm>
          <a:off x="1968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xdr:rowOff>
    </xdr:from>
    <xdr:to>
      <xdr:col>24</xdr:col>
      <xdr:colOff>114300</xdr:colOff>
      <xdr:row>61</xdr:row>
      <xdr:rowOff>114808</xdr:rowOff>
    </xdr:to>
    <xdr:sp macro="" textlink="">
      <xdr:nvSpPr>
        <xdr:cNvPr id="169" name="楕円 168"/>
        <xdr:cNvSpPr/>
      </xdr:nvSpPr>
      <xdr:spPr>
        <a:xfrm>
          <a:off x="45847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163085</xdr:rowOff>
    </xdr:from>
    <xdr:ext cx="405111" cy="259045"/>
    <xdr:sp macro="" textlink="">
      <xdr:nvSpPr>
        <xdr:cNvPr id="170" name="【体育館・プール】&#10;有形固定資産減価償却率該当値テキスト"/>
        <xdr:cNvSpPr txBox="1"/>
      </xdr:nvSpPr>
      <xdr:spPr>
        <a:xfrm>
          <a:off x="4673600"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104648</xdr:rowOff>
    </xdr:from>
    <xdr:to>
      <xdr:col>20</xdr:col>
      <xdr:colOff>38100</xdr:colOff>
      <xdr:row>60</xdr:row>
      <xdr:rowOff>34798</xdr:rowOff>
    </xdr:to>
    <xdr:sp macro="" textlink="">
      <xdr:nvSpPr>
        <xdr:cNvPr id="171" name="楕円 170"/>
        <xdr:cNvSpPr/>
      </xdr:nvSpPr>
      <xdr:spPr>
        <a:xfrm>
          <a:off x="3746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155448</xdr:rowOff>
    </xdr:from>
    <xdr:to>
      <xdr:col>24</xdr:col>
      <xdr:colOff>63500</xdr:colOff>
      <xdr:row>61</xdr:row>
      <xdr:rowOff>64008</xdr:rowOff>
    </xdr:to>
    <xdr:cxnSp macro="">
      <xdr:nvCxnSpPr>
        <xdr:cNvPr id="172" name="直線コネクタ 171"/>
        <xdr:cNvCxnSpPr/>
      </xdr:nvCxnSpPr>
      <xdr:spPr>
        <a:xfrm>
          <a:off x="3797300" y="1027099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136652</xdr:rowOff>
    </xdr:from>
    <xdr:to>
      <xdr:col>15</xdr:col>
      <xdr:colOff>101600</xdr:colOff>
      <xdr:row>60</xdr:row>
      <xdr:rowOff>66802</xdr:rowOff>
    </xdr:to>
    <xdr:sp macro="" textlink="">
      <xdr:nvSpPr>
        <xdr:cNvPr id="173" name="楕円 172"/>
        <xdr:cNvSpPr/>
      </xdr:nvSpPr>
      <xdr:spPr>
        <a:xfrm>
          <a:off x="2857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155448</xdr:rowOff>
    </xdr:from>
    <xdr:to>
      <xdr:col>19</xdr:col>
      <xdr:colOff>177800</xdr:colOff>
      <xdr:row>60</xdr:row>
      <xdr:rowOff>16002</xdr:rowOff>
    </xdr:to>
    <xdr:cxnSp macro="">
      <xdr:nvCxnSpPr>
        <xdr:cNvPr id="174" name="直線コネクタ 173"/>
        <xdr:cNvCxnSpPr/>
      </xdr:nvCxnSpPr>
      <xdr:spPr>
        <a:xfrm flipV="1">
          <a:off x="2908300" y="102709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75"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76"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77" name="n_3ave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51325</xdr:rowOff>
    </xdr:from>
    <xdr:ext cx="405111" cy="259045"/>
    <xdr:sp macro="" textlink="">
      <xdr:nvSpPr>
        <xdr:cNvPr id="178" name="n_1mainValue【体育館・プール】&#10;有形固定資産減価償却率"/>
        <xdr:cNvSpPr txBox="1"/>
      </xdr:nvSpPr>
      <xdr:spPr>
        <a:xfrm>
          <a:off x="3582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57929</xdr:rowOff>
    </xdr:from>
    <xdr:ext cx="405111" cy="259045"/>
    <xdr:sp macro="" textlink="">
      <xdr:nvSpPr>
        <xdr:cNvPr id="179" name="n_2mainValue【体育館・プール】&#10;有形固定資産減価償却率"/>
        <xdr:cNvSpPr txBox="1"/>
      </xdr:nvSpPr>
      <xdr:spPr>
        <a:xfrm>
          <a:off x="2705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08"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31750</xdr:rowOff>
    </xdr:from>
    <xdr:to>
      <xdr:col>41</xdr:col>
      <xdr:colOff>101600</xdr:colOff>
      <xdr:row>63</xdr:row>
      <xdr:rowOff>133350</xdr:rowOff>
    </xdr:to>
    <xdr:sp macro="" textlink="">
      <xdr:nvSpPr>
        <xdr:cNvPr id="212" name="フローチャート: 判断 211"/>
        <xdr:cNvSpPr/>
      </xdr:nvSpPr>
      <xdr:spPr>
        <a:xfrm>
          <a:off x="7810500" y="1083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18" name="楕円 217"/>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147337</xdr:rowOff>
    </xdr:from>
    <xdr:ext cx="469744" cy="259045"/>
    <xdr:sp macro="" textlink="">
      <xdr:nvSpPr>
        <xdr:cNvPr id="219" name="【体育館・プール】&#10;一人当たり面積該当値テキスト"/>
        <xdr:cNvSpPr txBox="1"/>
      </xdr:nvSpPr>
      <xdr:spPr>
        <a:xfrm>
          <a:off x="10515600" y="106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148590</xdr:rowOff>
    </xdr:from>
    <xdr:to>
      <xdr:col>50</xdr:col>
      <xdr:colOff>165100</xdr:colOff>
      <xdr:row>63</xdr:row>
      <xdr:rowOff>78740</xdr:rowOff>
    </xdr:to>
    <xdr:sp macro="" textlink="">
      <xdr:nvSpPr>
        <xdr:cNvPr id="220" name="楕円 219"/>
        <xdr:cNvSpPr/>
      </xdr:nvSpPr>
      <xdr:spPr>
        <a:xfrm>
          <a:off x="9588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27940</xdr:rowOff>
    </xdr:to>
    <xdr:cxnSp macro="">
      <xdr:nvCxnSpPr>
        <xdr:cNvPr id="221" name="直線コネクタ 220"/>
        <xdr:cNvCxnSpPr/>
      </xdr:nvCxnSpPr>
      <xdr:spPr>
        <a:xfrm flipV="1">
          <a:off x="9639300" y="108051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151130</xdr:rowOff>
    </xdr:from>
    <xdr:to>
      <xdr:col>46</xdr:col>
      <xdr:colOff>38100</xdr:colOff>
      <xdr:row>63</xdr:row>
      <xdr:rowOff>81280</xdr:rowOff>
    </xdr:to>
    <xdr:sp macro="" textlink="">
      <xdr:nvSpPr>
        <xdr:cNvPr id="222" name="楕円 221"/>
        <xdr:cNvSpPr/>
      </xdr:nvSpPr>
      <xdr:spPr>
        <a:xfrm>
          <a:off x="8699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27940</xdr:rowOff>
    </xdr:from>
    <xdr:to>
      <xdr:col>50</xdr:col>
      <xdr:colOff>114300</xdr:colOff>
      <xdr:row>63</xdr:row>
      <xdr:rowOff>30480</xdr:rowOff>
    </xdr:to>
    <xdr:cxnSp macro="">
      <xdr:nvCxnSpPr>
        <xdr:cNvPr id="223" name="直線コネクタ 222"/>
        <xdr:cNvCxnSpPr/>
      </xdr:nvCxnSpPr>
      <xdr:spPr>
        <a:xfrm flipV="1">
          <a:off x="8750300" y="108292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127017</xdr:rowOff>
    </xdr:from>
    <xdr:ext cx="469744" cy="259045"/>
    <xdr:sp macro="" textlink="">
      <xdr:nvSpPr>
        <xdr:cNvPr id="224" name="n_1aveValue【体育館・プール】&#10;一人当たり面積"/>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25"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149877</xdr:rowOff>
    </xdr:from>
    <xdr:ext cx="469744" cy="259045"/>
    <xdr:sp macro="" textlink="">
      <xdr:nvSpPr>
        <xdr:cNvPr id="226" name="n_3aveValue【体育館・プール】&#10;一人当たり面積"/>
        <xdr:cNvSpPr txBox="1"/>
      </xdr:nvSpPr>
      <xdr:spPr>
        <a:xfrm>
          <a:off x="76264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95267</xdr:rowOff>
    </xdr:from>
    <xdr:ext cx="469744" cy="259045"/>
    <xdr:sp macro="" textlink="">
      <xdr:nvSpPr>
        <xdr:cNvPr id="227" name="n_1mainValue【体育館・プール】&#10;一人当たり面積"/>
        <xdr:cNvSpPr txBox="1"/>
      </xdr:nvSpPr>
      <xdr:spPr>
        <a:xfrm>
          <a:off x="9391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97807</xdr:rowOff>
    </xdr:from>
    <xdr:ext cx="469744" cy="259045"/>
    <xdr:sp macro="" textlink="">
      <xdr:nvSpPr>
        <xdr:cNvPr id="228" name="n_2mainValue【体育館・プール】&#10;一人当たり面積"/>
        <xdr:cNvSpPr txBox="1"/>
      </xdr:nvSpPr>
      <xdr:spPr>
        <a:xfrm>
          <a:off x="85154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2" name="フローチャート: 判断 261"/>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268" name="楕円 267"/>
        <xdr:cNvSpPr/>
      </xdr:nvSpPr>
      <xdr:spPr>
        <a:xfrm>
          <a:off x="4584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269" name="【福祉施設】&#10;有形固定資産減価償却率該当値テキスト"/>
        <xdr:cNvSpPr txBox="1"/>
      </xdr:nvSpPr>
      <xdr:spPr>
        <a:xfrm>
          <a:off x="4673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270" name="楕円 269"/>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146686</xdr:rowOff>
    </xdr:from>
    <xdr:to>
      <xdr:col>24</xdr:col>
      <xdr:colOff>63500</xdr:colOff>
      <xdr:row>81</xdr:row>
      <xdr:rowOff>22861</xdr:rowOff>
    </xdr:to>
    <xdr:cxnSp macro="">
      <xdr:nvCxnSpPr>
        <xdr:cNvPr id="271" name="直線コネクタ 270"/>
        <xdr:cNvCxnSpPr/>
      </xdr:nvCxnSpPr>
      <xdr:spPr>
        <a:xfrm flipV="1">
          <a:off x="3797300" y="138626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636</xdr:rowOff>
    </xdr:from>
    <xdr:to>
      <xdr:col>15</xdr:col>
      <xdr:colOff>101600</xdr:colOff>
      <xdr:row>81</xdr:row>
      <xdr:rowOff>102236</xdr:rowOff>
    </xdr:to>
    <xdr:sp macro="" textlink="">
      <xdr:nvSpPr>
        <xdr:cNvPr id="272" name="楕円 271"/>
        <xdr:cNvSpPr/>
      </xdr:nvSpPr>
      <xdr:spPr>
        <a:xfrm>
          <a:off x="2857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51436</xdr:rowOff>
    </xdr:to>
    <xdr:cxnSp macro="">
      <xdr:nvCxnSpPr>
        <xdr:cNvPr id="273" name="直線コネクタ 272"/>
        <xdr:cNvCxnSpPr/>
      </xdr:nvCxnSpPr>
      <xdr:spPr>
        <a:xfrm flipV="1">
          <a:off x="2908300" y="139103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74"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75"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6"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277" name="n_1main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118763</xdr:rowOff>
    </xdr:from>
    <xdr:ext cx="405111" cy="259045"/>
    <xdr:sp macro="" textlink="">
      <xdr:nvSpPr>
        <xdr:cNvPr id="278" name="n_2mainValue【福祉施設】&#10;有形固定資産減価償却率"/>
        <xdr:cNvSpPr txBox="1"/>
      </xdr:nvSpPr>
      <xdr:spPr>
        <a:xfrm>
          <a:off x="2705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0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11" name="フローチャート: 判断 310"/>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17" name="楕円 316"/>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34307</xdr:rowOff>
    </xdr:from>
    <xdr:ext cx="469744" cy="259045"/>
    <xdr:sp macro="" textlink="">
      <xdr:nvSpPr>
        <xdr:cNvPr id="318" name="【福祉施設】&#10;一人当たり面積該当値テキスト"/>
        <xdr:cNvSpPr txBox="1"/>
      </xdr:nvSpPr>
      <xdr:spPr>
        <a:xfrm>
          <a:off x="10515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19" name="楕円 318"/>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114300</xdr:rowOff>
    </xdr:to>
    <xdr:cxnSp macro="">
      <xdr:nvCxnSpPr>
        <xdr:cNvPr id="320" name="直線コネクタ 319"/>
        <xdr:cNvCxnSpPr/>
      </xdr:nvCxnSpPr>
      <xdr:spPr>
        <a:xfrm flipV="1">
          <a:off x="9639300" y="1450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71120</xdr:rowOff>
    </xdr:from>
    <xdr:to>
      <xdr:col>46</xdr:col>
      <xdr:colOff>38100</xdr:colOff>
      <xdr:row>85</xdr:row>
      <xdr:rowOff>1270</xdr:rowOff>
    </xdr:to>
    <xdr:sp macro="" textlink="">
      <xdr:nvSpPr>
        <xdr:cNvPr id="321" name="楕円 320"/>
        <xdr:cNvSpPr/>
      </xdr:nvSpPr>
      <xdr:spPr>
        <a:xfrm>
          <a:off x="8699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121920</xdr:rowOff>
    </xdr:to>
    <xdr:cxnSp macro="">
      <xdr:nvCxnSpPr>
        <xdr:cNvPr id="322" name="直線コネクタ 321"/>
        <xdr:cNvCxnSpPr/>
      </xdr:nvCxnSpPr>
      <xdr:spPr>
        <a:xfrm flipV="1">
          <a:off x="8750300" y="1451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23"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24"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25" name="n_3ave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26" name="n_1mainValue【福祉施設】&#10;一人当たり面積"/>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163847</xdr:rowOff>
    </xdr:from>
    <xdr:ext cx="469744" cy="259045"/>
    <xdr:sp macro="" textlink="">
      <xdr:nvSpPr>
        <xdr:cNvPr id="327" name="n_2mainValue【福祉施設】&#10;一人当たり面積"/>
        <xdr:cNvSpPr txBox="1"/>
      </xdr:nvSpPr>
      <xdr:spPr>
        <a:xfrm>
          <a:off x="8515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62" name="フローチャート: 判断 361"/>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68" name="楕円 367"/>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369"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370" name="楕円 369"/>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170906</xdr:rowOff>
    </xdr:to>
    <xdr:cxnSp macro="">
      <xdr:nvCxnSpPr>
        <xdr:cNvPr id="371" name="直線コネクタ 370"/>
        <xdr:cNvCxnSpPr/>
      </xdr:nvCxnSpPr>
      <xdr:spPr>
        <a:xfrm flipV="1">
          <a:off x="3797300" y="179641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157662</xdr:rowOff>
    </xdr:from>
    <xdr:to>
      <xdr:col>15</xdr:col>
      <xdr:colOff>101600</xdr:colOff>
      <xdr:row>105</xdr:row>
      <xdr:rowOff>87812</xdr:rowOff>
    </xdr:to>
    <xdr:sp macro="" textlink="">
      <xdr:nvSpPr>
        <xdr:cNvPr id="372" name="楕円 371"/>
        <xdr:cNvSpPr/>
      </xdr:nvSpPr>
      <xdr:spPr>
        <a:xfrm>
          <a:off x="2857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37012</xdr:rowOff>
    </xdr:to>
    <xdr:cxnSp macro="">
      <xdr:nvCxnSpPr>
        <xdr:cNvPr id="373" name="直線コネクタ 372"/>
        <xdr:cNvCxnSpPr/>
      </xdr:nvCxnSpPr>
      <xdr:spPr>
        <a:xfrm flipV="1">
          <a:off x="2908300" y="180017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76"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41383</xdr:rowOff>
    </xdr:from>
    <xdr:ext cx="405111" cy="259045"/>
    <xdr:sp macro="" textlink="">
      <xdr:nvSpPr>
        <xdr:cNvPr id="377" name="n_1mainValue【市民会館】&#10;有形固定資産減価償却率"/>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78939</xdr:rowOff>
    </xdr:from>
    <xdr:ext cx="405111" cy="259045"/>
    <xdr:sp macro="" textlink="">
      <xdr:nvSpPr>
        <xdr:cNvPr id="378" name="n_2mainValue【市民会館】&#10;有形固定資産減価償却率"/>
        <xdr:cNvSpPr txBox="1"/>
      </xdr:nvSpPr>
      <xdr:spPr>
        <a:xfrm>
          <a:off x="2705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07" name="フローチャート: 判断 406"/>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36830</xdr:rowOff>
    </xdr:from>
    <xdr:to>
      <xdr:col>55</xdr:col>
      <xdr:colOff>50800</xdr:colOff>
      <xdr:row>104</xdr:row>
      <xdr:rowOff>138430</xdr:rowOff>
    </xdr:to>
    <xdr:sp macro="" textlink="">
      <xdr:nvSpPr>
        <xdr:cNvPr id="413" name="楕円 412"/>
        <xdr:cNvSpPr/>
      </xdr:nvSpPr>
      <xdr:spPr>
        <a:xfrm>
          <a:off x="10426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59707</xdr:rowOff>
    </xdr:from>
    <xdr:ext cx="469744" cy="259045"/>
    <xdr:sp macro="" textlink="">
      <xdr:nvSpPr>
        <xdr:cNvPr id="414" name="【市民会館】&#10;一人当たり面積該当値テキスト"/>
        <xdr:cNvSpPr txBox="1"/>
      </xdr:nvSpPr>
      <xdr:spPr>
        <a:xfrm>
          <a:off x="10515600"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48261</xdr:rowOff>
    </xdr:from>
    <xdr:to>
      <xdr:col>50</xdr:col>
      <xdr:colOff>165100</xdr:colOff>
      <xdr:row>104</xdr:row>
      <xdr:rowOff>149861</xdr:rowOff>
    </xdr:to>
    <xdr:sp macro="" textlink="">
      <xdr:nvSpPr>
        <xdr:cNvPr id="415" name="楕円 414"/>
        <xdr:cNvSpPr/>
      </xdr:nvSpPr>
      <xdr:spPr>
        <a:xfrm>
          <a:off x="958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87630</xdr:rowOff>
    </xdr:from>
    <xdr:to>
      <xdr:col>55</xdr:col>
      <xdr:colOff>0</xdr:colOff>
      <xdr:row>104</xdr:row>
      <xdr:rowOff>99061</xdr:rowOff>
    </xdr:to>
    <xdr:cxnSp macro="">
      <xdr:nvCxnSpPr>
        <xdr:cNvPr id="416" name="直線コネクタ 415"/>
        <xdr:cNvCxnSpPr/>
      </xdr:nvCxnSpPr>
      <xdr:spPr>
        <a:xfrm flipV="1">
          <a:off x="9639300" y="179184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53975</xdr:rowOff>
    </xdr:from>
    <xdr:to>
      <xdr:col>46</xdr:col>
      <xdr:colOff>38100</xdr:colOff>
      <xdr:row>104</xdr:row>
      <xdr:rowOff>155575</xdr:rowOff>
    </xdr:to>
    <xdr:sp macro="" textlink="">
      <xdr:nvSpPr>
        <xdr:cNvPr id="417" name="楕円 416"/>
        <xdr:cNvSpPr/>
      </xdr:nvSpPr>
      <xdr:spPr>
        <a:xfrm>
          <a:off x="8699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99061</xdr:rowOff>
    </xdr:from>
    <xdr:to>
      <xdr:col>50</xdr:col>
      <xdr:colOff>114300</xdr:colOff>
      <xdr:row>104</xdr:row>
      <xdr:rowOff>104775</xdr:rowOff>
    </xdr:to>
    <xdr:cxnSp macro="">
      <xdr:nvCxnSpPr>
        <xdr:cNvPr id="418" name="直線コネクタ 417"/>
        <xdr:cNvCxnSpPr/>
      </xdr:nvCxnSpPr>
      <xdr:spPr>
        <a:xfrm flipV="1">
          <a:off x="8750300" y="179298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21"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166388</xdr:rowOff>
    </xdr:from>
    <xdr:ext cx="469744" cy="259045"/>
    <xdr:sp macro="" textlink="">
      <xdr:nvSpPr>
        <xdr:cNvPr id="422" name="n_1main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652</xdr:rowOff>
    </xdr:from>
    <xdr:ext cx="469744" cy="259045"/>
    <xdr:sp macro="" textlink="">
      <xdr:nvSpPr>
        <xdr:cNvPr id="423" name="n_2mainValue【市民会館】&#10;一人当たり面積"/>
        <xdr:cNvSpPr txBox="1"/>
      </xdr:nvSpPr>
      <xdr:spPr>
        <a:xfrm>
          <a:off x="8515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3"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57" name="フローチャート: 判断 456"/>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463" name="楕円 462"/>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464" name="【一般廃棄物処理施設】&#10;有形固定資産減価償却率該当値テキスト"/>
        <xdr:cNvSpPr txBox="1"/>
      </xdr:nvSpPr>
      <xdr:spPr>
        <a:xfrm>
          <a:off x="16357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120650</xdr:rowOff>
    </xdr:from>
    <xdr:to>
      <xdr:col>81</xdr:col>
      <xdr:colOff>101600</xdr:colOff>
      <xdr:row>38</xdr:row>
      <xdr:rowOff>50800</xdr:rowOff>
    </xdr:to>
    <xdr:sp macro="" textlink="">
      <xdr:nvSpPr>
        <xdr:cNvPr id="465" name="楕円 464"/>
        <xdr:cNvSpPr/>
      </xdr:nvSpPr>
      <xdr:spPr>
        <a:xfrm>
          <a:off x="1543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127635</xdr:rowOff>
    </xdr:to>
    <xdr:cxnSp macro="">
      <xdr:nvCxnSpPr>
        <xdr:cNvPr id="466" name="直線コネクタ 465"/>
        <xdr:cNvCxnSpPr/>
      </xdr:nvCxnSpPr>
      <xdr:spPr>
        <a:xfrm>
          <a:off x="15481300" y="651510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67" name="楕円 466"/>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0</xdr:rowOff>
    </xdr:from>
    <xdr:to>
      <xdr:col>81</xdr:col>
      <xdr:colOff>50800</xdr:colOff>
      <xdr:row>38</xdr:row>
      <xdr:rowOff>72390</xdr:rowOff>
    </xdr:to>
    <xdr:cxnSp macro="">
      <xdr:nvCxnSpPr>
        <xdr:cNvPr id="468" name="直線コネクタ 467"/>
        <xdr:cNvCxnSpPr/>
      </xdr:nvCxnSpPr>
      <xdr:spPr>
        <a:xfrm flipV="1">
          <a:off x="14592300" y="65151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69"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70"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1"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41927</xdr:rowOff>
    </xdr:from>
    <xdr:ext cx="405111" cy="259045"/>
    <xdr:sp macro="" textlink="">
      <xdr:nvSpPr>
        <xdr:cNvPr id="472" name="n_1mainValue【一般廃棄物処理施設】&#10;有形固定資産減価償却率"/>
        <xdr:cNvSpPr txBox="1"/>
      </xdr:nvSpPr>
      <xdr:spPr>
        <a:xfrm>
          <a:off x="15266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73" name="n_2main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21808</xdr:rowOff>
    </xdr:from>
    <xdr:to>
      <xdr:col>102</xdr:col>
      <xdr:colOff>165100</xdr:colOff>
      <xdr:row>39</xdr:row>
      <xdr:rowOff>123408</xdr:rowOff>
    </xdr:to>
    <xdr:sp macro="" textlink="">
      <xdr:nvSpPr>
        <xdr:cNvPr id="508" name="フローチャート: 判断 507"/>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147744</xdr:rowOff>
    </xdr:from>
    <xdr:to>
      <xdr:col>116</xdr:col>
      <xdr:colOff>114300</xdr:colOff>
      <xdr:row>37</xdr:row>
      <xdr:rowOff>77894</xdr:rowOff>
    </xdr:to>
    <xdr:sp macro="" textlink="">
      <xdr:nvSpPr>
        <xdr:cNvPr id="514" name="楕円 513"/>
        <xdr:cNvSpPr/>
      </xdr:nvSpPr>
      <xdr:spPr>
        <a:xfrm>
          <a:off x="22110700" y="63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170621</xdr:rowOff>
    </xdr:from>
    <xdr:ext cx="534377" cy="259045"/>
    <xdr:sp macro="" textlink="">
      <xdr:nvSpPr>
        <xdr:cNvPr id="515" name="【一般廃棄物処理施設】&#10;一人当たり有形固定資産（償却資産）額該当値テキスト"/>
        <xdr:cNvSpPr txBox="1"/>
      </xdr:nvSpPr>
      <xdr:spPr>
        <a:xfrm>
          <a:off x="22199600" y="61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160067</xdr:rowOff>
    </xdr:from>
    <xdr:to>
      <xdr:col>112</xdr:col>
      <xdr:colOff>38100</xdr:colOff>
      <xdr:row>37</xdr:row>
      <xdr:rowOff>90217</xdr:rowOff>
    </xdr:to>
    <xdr:sp macro="" textlink="">
      <xdr:nvSpPr>
        <xdr:cNvPr id="516" name="楕円 515"/>
        <xdr:cNvSpPr/>
      </xdr:nvSpPr>
      <xdr:spPr>
        <a:xfrm>
          <a:off x="21272500" y="63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27094</xdr:rowOff>
    </xdr:from>
    <xdr:to>
      <xdr:col>116</xdr:col>
      <xdr:colOff>63500</xdr:colOff>
      <xdr:row>37</xdr:row>
      <xdr:rowOff>39417</xdr:rowOff>
    </xdr:to>
    <xdr:cxnSp macro="">
      <xdr:nvCxnSpPr>
        <xdr:cNvPr id="517" name="直線コネクタ 516"/>
        <xdr:cNvCxnSpPr/>
      </xdr:nvCxnSpPr>
      <xdr:spPr>
        <a:xfrm flipV="1">
          <a:off x="21323300" y="6370744"/>
          <a:ext cx="8382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896</xdr:rowOff>
    </xdr:from>
    <xdr:to>
      <xdr:col>107</xdr:col>
      <xdr:colOff>101600</xdr:colOff>
      <xdr:row>37</xdr:row>
      <xdr:rowOff>102496</xdr:rowOff>
    </xdr:to>
    <xdr:sp macro="" textlink="">
      <xdr:nvSpPr>
        <xdr:cNvPr id="518" name="楕円 517"/>
        <xdr:cNvSpPr/>
      </xdr:nvSpPr>
      <xdr:spPr>
        <a:xfrm>
          <a:off x="20383500" y="634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39417</xdr:rowOff>
    </xdr:from>
    <xdr:to>
      <xdr:col>111</xdr:col>
      <xdr:colOff>177800</xdr:colOff>
      <xdr:row>37</xdr:row>
      <xdr:rowOff>51696</xdr:rowOff>
    </xdr:to>
    <xdr:cxnSp macro="">
      <xdr:nvCxnSpPr>
        <xdr:cNvPr id="519" name="直線コネクタ 518"/>
        <xdr:cNvCxnSpPr/>
      </xdr:nvCxnSpPr>
      <xdr:spPr>
        <a:xfrm flipV="1">
          <a:off x="20434300" y="6383067"/>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139935</xdr:rowOff>
    </xdr:from>
    <xdr:ext cx="534377" cy="259045"/>
    <xdr:sp macro="" textlink="">
      <xdr:nvSpPr>
        <xdr:cNvPr id="522" name="n_3aveValue【一般廃棄物処理施設】&#10;一人当たり有形固定資産（償却資産）額"/>
        <xdr:cNvSpPr txBox="1"/>
      </xdr:nvSpPr>
      <xdr:spPr>
        <a:xfrm>
          <a:off x="19278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106744</xdr:rowOff>
    </xdr:from>
    <xdr:ext cx="534377" cy="259045"/>
    <xdr:sp macro="" textlink="">
      <xdr:nvSpPr>
        <xdr:cNvPr id="523" name="n_1mainValue【一般廃棄物処理施設】&#10;一人当たり有形固定資産（償却資産）額"/>
        <xdr:cNvSpPr txBox="1"/>
      </xdr:nvSpPr>
      <xdr:spPr>
        <a:xfrm>
          <a:off x="21043411" y="610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119023</xdr:rowOff>
    </xdr:from>
    <xdr:ext cx="534377" cy="259045"/>
    <xdr:sp macro="" textlink="">
      <xdr:nvSpPr>
        <xdr:cNvPr id="524" name="n_2mainValue【一般廃棄物処理施設】&#10;一人当たり有形固定資産（償却資産）額"/>
        <xdr:cNvSpPr txBox="1"/>
      </xdr:nvSpPr>
      <xdr:spPr>
        <a:xfrm>
          <a:off x="20167111" y="611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57" name="フローチャート: 判断 55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63" name="楕円 562"/>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64" name="【保健センター・保健所】&#10;有形固定資産減価償却率該当値テキスト"/>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65" name="楕円 564"/>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152400</xdr:rowOff>
    </xdr:to>
    <xdr:cxnSp macro="">
      <xdr:nvCxnSpPr>
        <xdr:cNvPr id="566" name="直線コネクタ 565"/>
        <xdr:cNvCxnSpPr/>
      </xdr:nvCxnSpPr>
      <xdr:spPr>
        <a:xfrm flipV="1">
          <a:off x="15481300" y="102165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67" name="楕円 566"/>
        <xdr:cNvSpPr/>
      </xdr:nvSpPr>
      <xdr:spPr>
        <a:xfrm>
          <a:off x="14541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32385</xdr:rowOff>
    </xdr:to>
    <xdr:cxnSp macro="">
      <xdr:nvCxnSpPr>
        <xdr:cNvPr id="568" name="直線コネクタ 567"/>
        <xdr:cNvCxnSpPr/>
      </xdr:nvCxnSpPr>
      <xdr:spPr>
        <a:xfrm flipV="1">
          <a:off x="14592300" y="102679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69" name="n_1aveValue【保健センター・保健所】&#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70" name="n_2ave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1"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72" name="n_1main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73" name="n_2mainValue【保健センター・保健所】&#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06" name="フローチャート: 判断 605"/>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612" name="楕円 611"/>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118127</xdr:rowOff>
    </xdr:from>
    <xdr:ext cx="469744" cy="259045"/>
    <xdr:sp macro="" textlink="">
      <xdr:nvSpPr>
        <xdr:cNvPr id="613" name="【保健センター・保健所】&#10;一人当たり面積該当値テキスト"/>
        <xdr:cNvSpPr txBox="1"/>
      </xdr:nvSpPr>
      <xdr:spPr>
        <a:xfrm>
          <a:off x="221996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614" name="楕円 613"/>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615" name="直線コネクタ 614"/>
        <xdr:cNvCxnSpPr/>
      </xdr:nvCxnSpPr>
      <xdr:spPr>
        <a:xfrm>
          <a:off x="21323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616" name="楕円 615"/>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38100</xdr:rowOff>
    </xdr:to>
    <xdr:cxnSp macro="">
      <xdr:nvCxnSpPr>
        <xdr:cNvPr id="617" name="直線コネクタ 616"/>
        <xdr:cNvCxnSpPr/>
      </xdr:nvCxnSpPr>
      <xdr:spPr>
        <a:xfrm flipV="1">
          <a:off x="20434300" y="1064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620" name="n_3aveValue【保健センター・保健所】&#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60977</xdr:rowOff>
    </xdr:from>
    <xdr:ext cx="469744" cy="259045"/>
    <xdr:sp macro="" textlink="">
      <xdr:nvSpPr>
        <xdr:cNvPr id="621" name="n_1mainValue【保健センター・保健所】&#10;一人当たり面積"/>
        <xdr:cNvSpPr txBox="1"/>
      </xdr:nvSpPr>
      <xdr:spPr>
        <a:xfrm>
          <a:off x="21075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22"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50"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4" name="フローチャート: 判断 653"/>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660" name="楕円 659"/>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661" name="【消防施設】&#10;有形固定資産減価償却率該当値テキスト"/>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662" name="楕円 661"/>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3811</xdr:rowOff>
    </xdr:from>
    <xdr:to>
      <xdr:col>85</xdr:col>
      <xdr:colOff>127000</xdr:colOff>
      <xdr:row>81</xdr:row>
      <xdr:rowOff>49530</xdr:rowOff>
    </xdr:to>
    <xdr:cxnSp macro="">
      <xdr:nvCxnSpPr>
        <xdr:cNvPr id="663" name="直線コネクタ 662"/>
        <xdr:cNvCxnSpPr/>
      </xdr:nvCxnSpPr>
      <xdr:spPr>
        <a:xfrm flipV="1">
          <a:off x="15481300" y="138912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39878</xdr:rowOff>
    </xdr:from>
    <xdr:to>
      <xdr:col>76</xdr:col>
      <xdr:colOff>165100</xdr:colOff>
      <xdr:row>81</xdr:row>
      <xdr:rowOff>141478</xdr:rowOff>
    </xdr:to>
    <xdr:sp macro="" textlink="">
      <xdr:nvSpPr>
        <xdr:cNvPr id="664" name="楕円 663"/>
        <xdr:cNvSpPr/>
      </xdr:nvSpPr>
      <xdr:spPr>
        <a:xfrm>
          <a:off x="14541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90678</xdr:rowOff>
    </xdr:to>
    <xdr:cxnSp macro="">
      <xdr:nvCxnSpPr>
        <xdr:cNvPr id="665" name="直線コネクタ 664"/>
        <xdr:cNvCxnSpPr/>
      </xdr:nvCxnSpPr>
      <xdr:spPr>
        <a:xfrm flipV="1">
          <a:off x="14592300" y="13936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666"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667"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68"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669" name="n_1mainValue【消防施設】&#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158005</xdr:rowOff>
    </xdr:from>
    <xdr:ext cx="405111" cy="259045"/>
    <xdr:sp macro="" textlink="">
      <xdr:nvSpPr>
        <xdr:cNvPr id="670" name="n_2mainValue【消防施設】&#10;有形固定資産減価償却率"/>
        <xdr:cNvSpPr txBox="1"/>
      </xdr:nvSpPr>
      <xdr:spPr>
        <a:xfrm>
          <a:off x="143897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01" name="フローチャート: 判断 700"/>
        <xdr:cNvSpPr/>
      </xdr:nvSpPr>
      <xdr:spPr>
        <a:xfrm>
          <a:off x="19494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138176</xdr:rowOff>
    </xdr:from>
    <xdr:to>
      <xdr:col>116</xdr:col>
      <xdr:colOff>114300</xdr:colOff>
      <xdr:row>81</xdr:row>
      <xdr:rowOff>68326</xdr:rowOff>
    </xdr:to>
    <xdr:sp macro="" textlink="">
      <xdr:nvSpPr>
        <xdr:cNvPr id="707" name="楕円 706"/>
        <xdr:cNvSpPr/>
      </xdr:nvSpPr>
      <xdr:spPr>
        <a:xfrm>
          <a:off x="221107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161053</xdr:rowOff>
    </xdr:from>
    <xdr:ext cx="469744" cy="259045"/>
    <xdr:sp macro="" textlink="">
      <xdr:nvSpPr>
        <xdr:cNvPr id="708" name="【消防施設】&#10;一人当たり面積該当値テキスト"/>
        <xdr:cNvSpPr txBox="1"/>
      </xdr:nvSpPr>
      <xdr:spPr>
        <a:xfrm>
          <a:off x="22199600" y="1370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156463</xdr:rowOff>
    </xdr:from>
    <xdr:to>
      <xdr:col>112</xdr:col>
      <xdr:colOff>38100</xdr:colOff>
      <xdr:row>81</xdr:row>
      <xdr:rowOff>86613</xdr:rowOff>
    </xdr:to>
    <xdr:sp macro="" textlink="">
      <xdr:nvSpPr>
        <xdr:cNvPr id="709" name="楕円 708"/>
        <xdr:cNvSpPr/>
      </xdr:nvSpPr>
      <xdr:spPr>
        <a:xfrm>
          <a:off x="21272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17526</xdr:rowOff>
    </xdr:from>
    <xdr:to>
      <xdr:col>116</xdr:col>
      <xdr:colOff>63500</xdr:colOff>
      <xdr:row>81</xdr:row>
      <xdr:rowOff>35813</xdr:rowOff>
    </xdr:to>
    <xdr:cxnSp macro="">
      <xdr:nvCxnSpPr>
        <xdr:cNvPr id="710" name="直線コネクタ 709"/>
        <xdr:cNvCxnSpPr/>
      </xdr:nvCxnSpPr>
      <xdr:spPr>
        <a:xfrm flipV="1">
          <a:off x="21323300" y="139049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3302</xdr:rowOff>
    </xdr:from>
    <xdr:to>
      <xdr:col>107</xdr:col>
      <xdr:colOff>101600</xdr:colOff>
      <xdr:row>81</xdr:row>
      <xdr:rowOff>104902</xdr:rowOff>
    </xdr:to>
    <xdr:sp macro="" textlink="">
      <xdr:nvSpPr>
        <xdr:cNvPr id="711" name="楕円 710"/>
        <xdr:cNvSpPr/>
      </xdr:nvSpPr>
      <xdr:spPr>
        <a:xfrm>
          <a:off x="20383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35813</xdr:rowOff>
    </xdr:from>
    <xdr:to>
      <xdr:col>111</xdr:col>
      <xdr:colOff>177800</xdr:colOff>
      <xdr:row>81</xdr:row>
      <xdr:rowOff>54102</xdr:rowOff>
    </xdr:to>
    <xdr:cxnSp macro="">
      <xdr:nvCxnSpPr>
        <xdr:cNvPr id="712" name="直線コネクタ 711"/>
        <xdr:cNvCxnSpPr/>
      </xdr:nvCxnSpPr>
      <xdr:spPr>
        <a:xfrm flipV="1">
          <a:off x="20434300" y="139232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15" name="n_3ave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103140</xdr:rowOff>
    </xdr:from>
    <xdr:ext cx="469744" cy="259045"/>
    <xdr:sp macro="" textlink="">
      <xdr:nvSpPr>
        <xdr:cNvPr id="716" name="n_1mainValue【消防施設】&#10;一人当たり面積"/>
        <xdr:cNvSpPr txBox="1"/>
      </xdr:nvSpPr>
      <xdr:spPr>
        <a:xfrm>
          <a:off x="210757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121429</xdr:rowOff>
    </xdr:from>
    <xdr:ext cx="469744" cy="259045"/>
    <xdr:sp macro="" textlink="">
      <xdr:nvSpPr>
        <xdr:cNvPr id="717" name="n_2mainValue【消防施設】&#10;一人当たり面積"/>
        <xdr:cNvSpPr txBox="1"/>
      </xdr:nvSpPr>
      <xdr:spPr>
        <a:xfrm>
          <a:off x="20199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51" name="フローチャート: 判断 750"/>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97789</xdr:rowOff>
    </xdr:from>
    <xdr:to>
      <xdr:col>85</xdr:col>
      <xdr:colOff>177800</xdr:colOff>
      <xdr:row>109</xdr:row>
      <xdr:rowOff>27939</xdr:rowOff>
    </xdr:to>
    <xdr:sp macro="" textlink="">
      <xdr:nvSpPr>
        <xdr:cNvPr id="757" name="楕円 756"/>
        <xdr:cNvSpPr/>
      </xdr:nvSpPr>
      <xdr:spPr>
        <a:xfrm>
          <a:off x="162687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12716</xdr:rowOff>
    </xdr:from>
    <xdr:ext cx="405111" cy="259045"/>
    <xdr:sp macro="" textlink="">
      <xdr:nvSpPr>
        <xdr:cNvPr id="758" name="【庁舎】&#10;有形固定資産減価償却率該当値テキスト"/>
        <xdr:cNvSpPr txBox="1"/>
      </xdr:nvSpPr>
      <xdr:spPr>
        <a:xfrm>
          <a:off x="16357600" y="1852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151130</xdr:rowOff>
    </xdr:from>
    <xdr:to>
      <xdr:col>81</xdr:col>
      <xdr:colOff>101600</xdr:colOff>
      <xdr:row>109</xdr:row>
      <xdr:rowOff>81280</xdr:rowOff>
    </xdr:to>
    <xdr:sp macro="" textlink="">
      <xdr:nvSpPr>
        <xdr:cNvPr id="759" name="楕円 758"/>
        <xdr:cNvSpPr/>
      </xdr:nvSpPr>
      <xdr:spPr>
        <a:xfrm>
          <a:off x="15430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148589</xdr:rowOff>
    </xdr:from>
    <xdr:to>
      <xdr:col>85</xdr:col>
      <xdr:colOff>127000</xdr:colOff>
      <xdr:row>109</xdr:row>
      <xdr:rowOff>30480</xdr:rowOff>
    </xdr:to>
    <xdr:cxnSp macro="">
      <xdr:nvCxnSpPr>
        <xdr:cNvPr id="760" name="直線コネクタ 759"/>
        <xdr:cNvCxnSpPr/>
      </xdr:nvCxnSpPr>
      <xdr:spPr>
        <a:xfrm flipV="1">
          <a:off x="15481300" y="186651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109</xdr:row>
      <xdr:rowOff>21589</xdr:rowOff>
    </xdr:from>
    <xdr:to>
      <xdr:col>76</xdr:col>
      <xdr:colOff>165100</xdr:colOff>
      <xdr:row>109</xdr:row>
      <xdr:rowOff>123189</xdr:rowOff>
    </xdr:to>
    <xdr:sp macro="" textlink="">
      <xdr:nvSpPr>
        <xdr:cNvPr id="761" name="楕円 760"/>
        <xdr:cNvSpPr/>
      </xdr:nvSpPr>
      <xdr:spPr>
        <a:xfrm>
          <a:off x="14541500" y="18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30480</xdr:rowOff>
    </xdr:from>
    <xdr:to>
      <xdr:col>81</xdr:col>
      <xdr:colOff>50800</xdr:colOff>
      <xdr:row>109</xdr:row>
      <xdr:rowOff>72389</xdr:rowOff>
    </xdr:to>
    <xdr:cxnSp macro="">
      <xdr:nvCxnSpPr>
        <xdr:cNvPr id="762" name="直線コネクタ 761"/>
        <xdr:cNvCxnSpPr/>
      </xdr:nvCxnSpPr>
      <xdr:spPr>
        <a:xfrm flipV="1">
          <a:off x="14592300" y="18718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63"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764"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67327</xdr:rowOff>
    </xdr:from>
    <xdr:ext cx="405111" cy="259045"/>
    <xdr:sp macro="" textlink="">
      <xdr:nvSpPr>
        <xdr:cNvPr id="765" name="n_3aveValue【庁舎】&#10;有形固定資産減価償却率"/>
        <xdr:cNvSpPr txBox="1"/>
      </xdr:nvSpPr>
      <xdr:spPr>
        <a:xfrm>
          <a:off x="13500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72407</xdr:rowOff>
    </xdr:from>
    <xdr:ext cx="405111" cy="259045"/>
    <xdr:sp macro="" textlink="">
      <xdr:nvSpPr>
        <xdr:cNvPr id="766" name="n_1mainValue【庁舎】&#10;有形固定資産減価償却率"/>
        <xdr:cNvSpPr txBox="1"/>
      </xdr:nvSpPr>
      <xdr:spPr>
        <a:xfrm>
          <a:off x="152660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114316</xdr:rowOff>
    </xdr:from>
    <xdr:ext cx="405111" cy="259045"/>
    <xdr:sp macro="" textlink="">
      <xdr:nvSpPr>
        <xdr:cNvPr id="767" name="n_2mainValue【庁舎】&#10;有形固定資産減価償却率"/>
        <xdr:cNvSpPr txBox="1"/>
      </xdr:nvSpPr>
      <xdr:spPr>
        <a:xfrm>
          <a:off x="14389744" y="1880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96"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00" name="フローチャート: 判断 799"/>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158750</xdr:rowOff>
    </xdr:from>
    <xdr:to>
      <xdr:col>116</xdr:col>
      <xdr:colOff>114300</xdr:colOff>
      <xdr:row>103</xdr:row>
      <xdr:rowOff>88900</xdr:rowOff>
    </xdr:to>
    <xdr:sp macro="" textlink="">
      <xdr:nvSpPr>
        <xdr:cNvPr id="806" name="楕円 805"/>
        <xdr:cNvSpPr/>
      </xdr:nvSpPr>
      <xdr:spPr>
        <a:xfrm>
          <a:off x="221107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10177</xdr:rowOff>
    </xdr:from>
    <xdr:ext cx="469744" cy="259045"/>
    <xdr:sp macro="" textlink="">
      <xdr:nvSpPr>
        <xdr:cNvPr id="807" name="【庁舎】&#10;一人当たり面積該当値テキスト"/>
        <xdr:cNvSpPr txBox="1"/>
      </xdr:nvSpPr>
      <xdr:spPr>
        <a:xfrm>
          <a:off x="22199600"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2539</xdr:rowOff>
    </xdr:from>
    <xdr:to>
      <xdr:col>112</xdr:col>
      <xdr:colOff>38100</xdr:colOff>
      <xdr:row>103</xdr:row>
      <xdr:rowOff>104139</xdr:rowOff>
    </xdr:to>
    <xdr:sp macro="" textlink="">
      <xdr:nvSpPr>
        <xdr:cNvPr id="808" name="楕円 807"/>
        <xdr:cNvSpPr/>
      </xdr:nvSpPr>
      <xdr:spPr>
        <a:xfrm>
          <a:off x="2127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38100</xdr:rowOff>
    </xdr:from>
    <xdr:to>
      <xdr:col>116</xdr:col>
      <xdr:colOff>63500</xdr:colOff>
      <xdr:row>103</xdr:row>
      <xdr:rowOff>53339</xdr:rowOff>
    </xdr:to>
    <xdr:cxnSp macro="">
      <xdr:nvCxnSpPr>
        <xdr:cNvPr id="809" name="直線コネクタ 808"/>
        <xdr:cNvCxnSpPr/>
      </xdr:nvCxnSpPr>
      <xdr:spPr>
        <a:xfrm flipV="1">
          <a:off x="21323300" y="176974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2539</xdr:rowOff>
    </xdr:from>
    <xdr:to>
      <xdr:col>107</xdr:col>
      <xdr:colOff>101600</xdr:colOff>
      <xdr:row>103</xdr:row>
      <xdr:rowOff>104139</xdr:rowOff>
    </xdr:to>
    <xdr:sp macro="" textlink="">
      <xdr:nvSpPr>
        <xdr:cNvPr id="810" name="楕円 809"/>
        <xdr:cNvSpPr/>
      </xdr:nvSpPr>
      <xdr:spPr>
        <a:xfrm>
          <a:off x="2038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53339</xdr:rowOff>
    </xdr:from>
    <xdr:to>
      <xdr:col>111</xdr:col>
      <xdr:colOff>177800</xdr:colOff>
      <xdr:row>103</xdr:row>
      <xdr:rowOff>53339</xdr:rowOff>
    </xdr:to>
    <xdr:cxnSp macro="">
      <xdr:nvCxnSpPr>
        <xdr:cNvPr id="811" name="直線コネクタ 810"/>
        <xdr:cNvCxnSpPr/>
      </xdr:nvCxnSpPr>
      <xdr:spPr>
        <a:xfrm>
          <a:off x="20434300" y="17712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12"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13"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814"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120666</xdr:rowOff>
    </xdr:from>
    <xdr:ext cx="469744" cy="259045"/>
    <xdr:sp macro="" textlink="">
      <xdr:nvSpPr>
        <xdr:cNvPr id="815" name="n_1mainValue【庁舎】&#10;一人当たり面積"/>
        <xdr:cNvSpPr txBox="1"/>
      </xdr:nvSpPr>
      <xdr:spPr>
        <a:xfrm>
          <a:off x="210757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120666</xdr:rowOff>
    </xdr:from>
    <xdr:ext cx="469744" cy="259045"/>
    <xdr:sp macro="" textlink="">
      <xdr:nvSpPr>
        <xdr:cNvPr id="816" name="n_2mainValue【庁舎】&#10;一人当たり面積"/>
        <xdr:cNvSpPr txBox="1"/>
      </xdr:nvSpPr>
      <xdr:spPr>
        <a:xfrm>
          <a:off x="20199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有形固定資産減価償却率については，庁舎を除き，類似団体と同程度の水準で推移している。</a:t>
          </a:r>
        </a:p>
        <a:p>
          <a:r>
            <a:rPr kumimoji="1" lang="ja-JP" altLang="en-US" sz="1300">
              <a:latin typeface="ＭＳ Ｐゴシック" panose="020B0600070205080204" pitchFamily="50" charset="-128"/>
              <a:ea typeface="ＭＳ Ｐゴシック" panose="020B0600070205080204" pitchFamily="50" charset="-128"/>
            </a:rPr>
            <a:t>庁舎は，有形固定資産減価償却率が類似団体と比べ低くなっているが，これは旧庁舎を解体し，新たな庁舎を平成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月に竣工したことによるものである。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前年度と同ポイントの</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であるが，人口減少や長引く景気低迷による個人・法人税収の減少や合併による影響などの要因により，類似団体平均値を下回っている。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とも持続可能な財政基盤を確立するため，市税以外において低利用市有地の売却や有効活用等により歳入確保に努めるほか，徹底した事務事業の見直し等により歳出の抑制を図るなど，不断の行財政改革に取組み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1411</xdr:rowOff>
    </xdr:to>
    <xdr:cxnSp macro="">
      <xdr:nvCxnSpPr>
        <xdr:cNvPr id="69" name="直線コネクタ 68"/>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1411</xdr:rowOff>
    </xdr:to>
    <xdr:cxnSp macro="">
      <xdr:nvCxnSpPr>
        <xdr:cNvPr id="72" name="直線コネクタ 71"/>
        <xdr:cNvCxnSpPr/>
      </xdr:nvCxnSpPr>
      <xdr:spPr>
        <a:xfrm>
          <a:off x="3225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96.1</a:t>
          </a:r>
          <a:r>
            <a:rPr kumimoji="1" lang="ja-JP" altLang="en-US" sz="1300">
              <a:latin typeface="ＭＳ Ｐゴシック" panose="020B0600070205080204" pitchFamily="50" charset="-128"/>
              <a:ea typeface="ＭＳ Ｐゴシック" panose="020B0600070205080204" pitchFamily="50" charset="-128"/>
            </a:rPr>
            <a:t>％であるが，これは，普通交付税等は減少したものの市税等の増加により前年度と比べ歳入経常一般財源が２億３千万円程度上回ったことに加え，人件費，維持補修費，公債費等の経常充当一般財源が９億円程度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依然として類似団体平均値を上回っている状況であり，今後とも行財政改革の着実な実践による経常経費の抑制に努め，財政構造の弾力性の確保に努めていく。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111506</xdr:rowOff>
    </xdr:to>
    <xdr:cxnSp macro="">
      <xdr:nvCxnSpPr>
        <xdr:cNvPr id="130" name="直線コネクタ 129"/>
        <xdr:cNvCxnSpPr/>
      </xdr:nvCxnSpPr>
      <xdr:spPr>
        <a:xfrm flipV="1">
          <a:off x="4114800" y="1133068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66</xdr:row>
      <xdr:rowOff>111506</xdr:rowOff>
    </xdr:to>
    <xdr:cxnSp macro="">
      <xdr:nvCxnSpPr>
        <xdr:cNvPr id="133" name="直線コネクタ 132"/>
        <xdr:cNvCxnSpPr/>
      </xdr:nvCxnSpPr>
      <xdr:spPr>
        <a:xfrm>
          <a:off x="3225800" y="114079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118872</xdr:rowOff>
    </xdr:from>
    <xdr:to>
      <xdr:col>15</xdr:col>
      <xdr:colOff>82550</xdr:colOff>
      <xdr:row>66</xdr:row>
      <xdr:rowOff>92202</xdr:rowOff>
    </xdr:to>
    <xdr:cxnSp macro="">
      <xdr:nvCxnSpPr>
        <xdr:cNvPr id="136" name="直線コネクタ 135"/>
        <xdr:cNvCxnSpPr/>
      </xdr:nvCxnSpPr>
      <xdr:spPr>
        <a:xfrm>
          <a:off x="2336800" y="1126312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43942</xdr:rowOff>
    </xdr:to>
    <xdr:cxnSp macro="">
      <xdr:nvCxnSpPr>
        <xdr:cNvPr id="139" name="直線コネクタ 138"/>
        <xdr:cNvCxnSpPr/>
      </xdr:nvCxnSpPr>
      <xdr:spPr>
        <a:xfrm flipV="1">
          <a:off x="1447800" y="112631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1" name="テキスト ボックス 140"/>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3" name="テキスト ボックス 142"/>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49" name="楕円 148"/>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50" name="財政構造の弾力性該当値テキスト"/>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60706</xdr:rowOff>
    </xdr:from>
    <xdr:to>
      <xdr:col>19</xdr:col>
      <xdr:colOff>184150</xdr:colOff>
      <xdr:row>66</xdr:row>
      <xdr:rowOff>162306</xdr:rowOff>
    </xdr:to>
    <xdr:sp macro="" textlink="">
      <xdr:nvSpPr>
        <xdr:cNvPr id="151" name="楕円 150"/>
        <xdr:cNvSpPr/>
      </xdr:nvSpPr>
      <xdr:spPr>
        <a:xfrm>
          <a:off x="4064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147083</xdr:rowOff>
    </xdr:from>
    <xdr:ext cx="736600" cy="259045"/>
    <xdr:sp macro="" textlink="">
      <xdr:nvSpPr>
        <xdr:cNvPr id="152" name="テキスト ボックス 151"/>
        <xdr:cNvSpPr txBox="1"/>
      </xdr:nvSpPr>
      <xdr:spPr>
        <a:xfrm>
          <a:off x="3733800" y="1146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41402</xdr:rowOff>
    </xdr:from>
    <xdr:to>
      <xdr:col>15</xdr:col>
      <xdr:colOff>133350</xdr:colOff>
      <xdr:row>66</xdr:row>
      <xdr:rowOff>143002</xdr:rowOff>
    </xdr:to>
    <xdr:sp macro="" textlink="">
      <xdr:nvSpPr>
        <xdr:cNvPr id="153" name="楕円 152"/>
        <xdr:cNvSpPr/>
      </xdr:nvSpPr>
      <xdr:spPr>
        <a:xfrm>
          <a:off x="3175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127779</xdr:rowOff>
    </xdr:from>
    <xdr:ext cx="762000" cy="259045"/>
    <xdr:sp macro="" textlink="">
      <xdr:nvSpPr>
        <xdr:cNvPr id="154" name="テキスト ボックス 153"/>
        <xdr:cNvSpPr txBox="1"/>
      </xdr:nvSpPr>
      <xdr:spPr>
        <a:xfrm>
          <a:off x="2844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164592</xdr:rowOff>
    </xdr:from>
    <xdr:to>
      <xdr:col>7</xdr:col>
      <xdr:colOff>31750</xdr:colOff>
      <xdr:row>66</xdr:row>
      <xdr:rowOff>94742</xdr:rowOff>
    </xdr:to>
    <xdr:sp macro="" textlink="">
      <xdr:nvSpPr>
        <xdr:cNvPr id="157" name="楕円 156"/>
        <xdr:cNvSpPr/>
      </xdr:nvSpPr>
      <xdr:spPr>
        <a:xfrm>
          <a:off x="1397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79519</xdr:rowOff>
    </xdr:from>
    <xdr:ext cx="762000" cy="259045"/>
    <xdr:sp macro="" textlink="">
      <xdr:nvSpPr>
        <xdr:cNvPr id="158" name="テキスト ボックス 157"/>
        <xdr:cNvSpPr txBox="1"/>
      </xdr:nvSpPr>
      <xdr:spPr>
        <a:xfrm>
          <a:off x="1066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1,823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124,025</a:t>
          </a:r>
          <a:r>
            <a:rPr kumimoji="1" lang="ja-JP" altLang="en-US" sz="1300">
              <a:latin typeface="ＭＳ Ｐゴシック" panose="020B0600070205080204" pitchFamily="50" charset="-128"/>
              <a:ea typeface="ＭＳ Ｐゴシック" panose="020B0600070205080204" pitchFamily="50" charset="-128"/>
            </a:rPr>
            <a:t>円で，類似団体平均値を上回っている。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これは，人口は減少傾向であるものの，平成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年７月豪雨災害に伴う人件費の増加などがあり，人件費・物件費等の費用が減少しなかったことが主な要因となっている。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全体的には，依然と類似団体平均値を上回る状況で有り，今後も，効率的な行政運営を積極的に推進することで，職員人件費の縮減をはじめとした行政コストの低減を図っていく。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2003</xdr:rowOff>
    </xdr:from>
    <xdr:to>
      <xdr:col>23</xdr:col>
      <xdr:colOff>133350</xdr:colOff>
      <xdr:row>83</xdr:row>
      <xdr:rowOff>26440</xdr:rowOff>
    </xdr:to>
    <xdr:cxnSp macro="">
      <xdr:nvCxnSpPr>
        <xdr:cNvPr id="193" name="直線コネクタ 192"/>
        <xdr:cNvCxnSpPr/>
      </xdr:nvCxnSpPr>
      <xdr:spPr>
        <a:xfrm>
          <a:off x="4114800" y="14232353"/>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2003</xdr:rowOff>
    </xdr:from>
    <xdr:to>
      <xdr:col>19</xdr:col>
      <xdr:colOff>133350</xdr:colOff>
      <xdr:row>83</xdr:row>
      <xdr:rowOff>19496</xdr:rowOff>
    </xdr:to>
    <xdr:cxnSp macro="">
      <xdr:nvCxnSpPr>
        <xdr:cNvPr id="196" name="直線コネクタ 195"/>
        <xdr:cNvCxnSpPr/>
      </xdr:nvCxnSpPr>
      <xdr:spPr>
        <a:xfrm flipV="1">
          <a:off x="3225800" y="14232353"/>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19496</xdr:rowOff>
    </xdr:from>
    <xdr:to>
      <xdr:col>15</xdr:col>
      <xdr:colOff>82550</xdr:colOff>
      <xdr:row>83</xdr:row>
      <xdr:rowOff>26870</xdr:rowOff>
    </xdr:to>
    <xdr:cxnSp macro="">
      <xdr:nvCxnSpPr>
        <xdr:cNvPr id="199" name="直線コネクタ 198"/>
        <xdr:cNvCxnSpPr/>
      </xdr:nvCxnSpPr>
      <xdr:spPr>
        <a:xfrm flipV="1">
          <a:off x="2336800" y="14249846"/>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5234</xdr:rowOff>
    </xdr:from>
    <xdr:to>
      <xdr:col>11</xdr:col>
      <xdr:colOff>31750</xdr:colOff>
      <xdr:row>83</xdr:row>
      <xdr:rowOff>26870</xdr:rowOff>
    </xdr:to>
    <xdr:cxnSp macro="">
      <xdr:nvCxnSpPr>
        <xdr:cNvPr id="202" name="直線コネクタ 201"/>
        <xdr:cNvCxnSpPr/>
      </xdr:nvCxnSpPr>
      <xdr:spPr>
        <a:xfrm>
          <a:off x="1447800" y="14235584"/>
          <a:ext cx="8890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3143</xdr:rowOff>
    </xdr:from>
    <xdr:ext cx="762000" cy="259045"/>
    <xdr:sp macro="" textlink="">
      <xdr:nvSpPr>
        <xdr:cNvPr id="204" name="テキスト ボックス 203"/>
        <xdr:cNvSpPr txBox="1"/>
      </xdr:nvSpPr>
      <xdr:spPr>
        <a:xfrm>
          <a:off x="1955800" y="1371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147232</xdr:rowOff>
    </xdr:from>
    <xdr:ext cx="762000" cy="259045"/>
    <xdr:sp macro="" textlink="">
      <xdr:nvSpPr>
        <xdr:cNvPr id="206" name="テキスト ボックス 205"/>
        <xdr:cNvSpPr txBox="1"/>
      </xdr:nvSpPr>
      <xdr:spPr>
        <a:xfrm>
          <a:off x="1066800" y="13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147090</xdr:rowOff>
    </xdr:from>
    <xdr:to>
      <xdr:col>23</xdr:col>
      <xdr:colOff>184150</xdr:colOff>
      <xdr:row>83</xdr:row>
      <xdr:rowOff>77240</xdr:rowOff>
    </xdr:to>
    <xdr:sp macro="" textlink="">
      <xdr:nvSpPr>
        <xdr:cNvPr id="212" name="楕円 211"/>
        <xdr:cNvSpPr/>
      </xdr:nvSpPr>
      <xdr:spPr>
        <a:xfrm>
          <a:off x="4902200" y="1420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119167</xdr:rowOff>
    </xdr:from>
    <xdr:ext cx="762000" cy="259045"/>
    <xdr:sp macro="" textlink="">
      <xdr:nvSpPr>
        <xdr:cNvPr id="213" name="人件費・物件費等の状況該当値テキスト"/>
        <xdr:cNvSpPr txBox="1"/>
      </xdr:nvSpPr>
      <xdr:spPr>
        <a:xfrm>
          <a:off x="5041900" y="1417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122653</xdr:rowOff>
    </xdr:from>
    <xdr:to>
      <xdr:col>19</xdr:col>
      <xdr:colOff>184150</xdr:colOff>
      <xdr:row>83</xdr:row>
      <xdr:rowOff>52803</xdr:rowOff>
    </xdr:to>
    <xdr:sp macro="" textlink="">
      <xdr:nvSpPr>
        <xdr:cNvPr id="214" name="楕円 213"/>
        <xdr:cNvSpPr/>
      </xdr:nvSpPr>
      <xdr:spPr>
        <a:xfrm>
          <a:off x="4064000" y="141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37580</xdr:rowOff>
    </xdr:from>
    <xdr:ext cx="736600" cy="259045"/>
    <xdr:sp macro="" textlink="">
      <xdr:nvSpPr>
        <xdr:cNvPr id="215" name="テキスト ボックス 214"/>
        <xdr:cNvSpPr txBox="1"/>
      </xdr:nvSpPr>
      <xdr:spPr>
        <a:xfrm>
          <a:off x="3733800" y="14267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140146</xdr:rowOff>
    </xdr:from>
    <xdr:to>
      <xdr:col>15</xdr:col>
      <xdr:colOff>133350</xdr:colOff>
      <xdr:row>83</xdr:row>
      <xdr:rowOff>70296</xdr:rowOff>
    </xdr:to>
    <xdr:sp macro="" textlink="">
      <xdr:nvSpPr>
        <xdr:cNvPr id="216" name="楕円 215"/>
        <xdr:cNvSpPr/>
      </xdr:nvSpPr>
      <xdr:spPr>
        <a:xfrm>
          <a:off x="3175000" y="141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55073</xdr:rowOff>
    </xdr:from>
    <xdr:ext cx="762000" cy="259045"/>
    <xdr:sp macro="" textlink="">
      <xdr:nvSpPr>
        <xdr:cNvPr id="217" name="テキスト ボックス 216"/>
        <xdr:cNvSpPr txBox="1"/>
      </xdr:nvSpPr>
      <xdr:spPr>
        <a:xfrm>
          <a:off x="2844800" y="1428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147520</xdr:rowOff>
    </xdr:from>
    <xdr:to>
      <xdr:col>11</xdr:col>
      <xdr:colOff>82550</xdr:colOff>
      <xdr:row>83</xdr:row>
      <xdr:rowOff>77670</xdr:rowOff>
    </xdr:to>
    <xdr:sp macro="" textlink="">
      <xdr:nvSpPr>
        <xdr:cNvPr id="218" name="楕円 217"/>
        <xdr:cNvSpPr/>
      </xdr:nvSpPr>
      <xdr:spPr>
        <a:xfrm>
          <a:off x="2286000" y="142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62447</xdr:rowOff>
    </xdr:from>
    <xdr:ext cx="762000" cy="259045"/>
    <xdr:sp macro="" textlink="">
      <xdr:nvSpPr>
        <xdr:cNvPr id="219" name="テキスト ボックス 218"/>
        <xdr:cNvSpPr txBox="1"/>
      </xdr:nvSpPr>
      <xdr:spPr>
        <a:xfrm>
          <a:off x="1955800" y="1429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125884</xdr:rowOff>
    </xdr:from>
    <xdr:to>
      <xdr:col>7</xdr:col>
      <xdr:colOff>31750</xdr:colOff>
      <xdr:row>83</xdr:row>
      <xdr:rowOff>56034</xdr:rowOff>
    </xdr:to>
    <xdr:sp macro="" textlink="">
      <xdr:nvSpPr>
        <xdr:cNvPr id="220" name="楕円 219"/>
        <xdr:cNvSpPr/>
      </xdr:nvSpPr>
      <xdr:spPr>
        <a:xfrm>
          <a:off x="1397000" y="14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40811</xdr:rowOff>
    </xdr:from>
    <xdr:ext cx="762000" cy="259045"/>
    <xdr:sp macro="" textlink="">
      <xdr:nvSpPr>
        <xdr:cNvPr id="221" name="テキスト ボックス 220"/>
        <xdr:cNvSpPr txBox="1"/>
      </xdr:nvSpPr>
      <xdr:spPr>
        <a:xfrm>
          <a:off x="1066800" y="1427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年４月１日現在のラスパイレス指数は，前年から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となり，類似団体の平均を下回っている。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今後も引き続き，指数の変動を注視しつつ，より適正な給与制度の確立に努めていく。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85</xdr:row>
      <xdr:rowOff>51859</xdr:rowOff>
    </xdr:to>
    <xdr:cxnSp macro="">
      <xdr:nvCxnSpPr>
        <xdr:cNvPr id="255" name="直線コネクタ 254"/>
        <xdr:cNvCxnSpPr/>
      </xdr:nvCxnSpPr>
      <xdr:spPr>
        <a:xfrm flipV="1">
          <a:off x="16179800" y="14464241"/>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132291</xdr:rowOff>
    </xdr:to>
    <xdr:cxnSp macro="">
      <xdr:nvCxnSpPr>
        <xdr:cNvPr id="258" name="直線コネクタ 257"/>
        <xdr:cNvCxnSpPr/>
      </xdr:nvCxnSpPr>
      <xdr:spPr>
        <a:xfrm flipV="1">
          <a:off x="15290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92075</xdr:rowOff>
    </xdr:from>
    <xdr:to>
      <xdr:col>72</xdr:col>
      <xdr:colOff>203200</xdr:colOff>
      <xdr:row>85</xdr:row>
      <xdr:rowOff>132291</xdr:rowOff>
    </xdr:to>
    <xdr:cxnSp macro="">
      <xdr:nvCxnSpPr>
        <xdr:cNvPr id="261" name="直線コネクタ 260"/>
        <xdr:cNvCxnSpPr/>
      </xdr:nvCxnSpPr>
      <xdr:spPr>
        <a:xfrm>
          <a:off x="14401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152400</xdr:rowOff>
    </xdr:to>
    <xdr:cxnSp macro="">
      <xdr:nvCxnSpPr>
        <xdr:cNvPr id="264" name="直線コネクタ 263"/>
        <xdr:cNvCxnSpPr/>
      </xdr:nvCxnSpPr>
      <xdr:spPr>
        <a:xfrm flipV="1">
          <a:off x="13512800" y="1466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6" name="楕円 275"/>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77" name="テキスト ボックス 276"/>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78" name="楕円 277"/>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79" name="テキスト ボックス 278"/>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1" name="テキスト ボックス 280"/>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人で，類似団体平均値を上回っている。これは，港湾管理者の事務を担っていることなどが主な要因である。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年３月に，平成</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年度当初の総職員数（上下水道局を除く）を</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人体制（平成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年度比較▲</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人）とする「第２次呉市職員体制再構築計画」を策定し，この着実な実現のため，事務事業等の見直しやアウトソーシングなどの事務の効率化に取り組んでいるところである。今後も引き続き，職員数の適正化に向けた取組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15240</xdr:rowOff>
    </xdr:from>
    <xdr:to>
      <xdr:col>81</xdr:col>
      <xdr:colOff>44450</xdr:colOff>
      <xdr:row>64</xdr:row>
      <xdr:rowOff>46265</xdr:rowOff>
    </xdr:to>
    <xdr:cxnSp macro="">
      <xdr:nvCxnSpPr>
        <xdr:cNvPr id="320" name="直線コネクタ 319"/>
        <xdr:cNvCxnSpPr/>
      </xdr:nvCxnSpPr>
      <xdr:spPr>
        <a:xfrm flipV="1">
          <a:off x="16179800" y="1098804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46265</xdr:rowOff>
    </xdr:from>
    <xdr:to>
      <xdr:col>77</xdr:col>
      <xdr:colOff>44450</xdr:colOff>
      <xdr:row>64</xdr:row>
      <xdr:rowOff>94524</xdr:rowOff>
    </xdr:to>
    <xdr:cxnSp macro="">
      <xdr:nvCxnSpPr>
        <xdr:cNvPr id="323" name="直線コネクタ 322"/>
        <xdr:cNvCxnSpPr/>
      </xdr:nvCxnSpPr>
      <xdr:spPr>
        <a:xfrm flipV="1">
          <a:off x="15290800" y="1101906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94524</xdr:rowOff>
    </xdr:from>
    <xdr:to>
      <xdr:col>72</xdr:col>
      <xdr:colOff>203200</xdr:colOff>
      <xdr:row>64</xdr:row>
      <xdr:rowOff>125549</xdr:rowOff>
    </xdr:to>
    <xdr:cxnSp macro="">
      <xdr:nvCxnSpPr>
        <xdr:cNvPr id="326" name="直線コネクタ 325"/>
        <xdr:cNvCxnSpPr/>
      </xdr:nvCxnSpPr>
      <xdr:spPr>
        <a:xfrm flipV="1">
          <a:off x="14401800" y="110673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125549</xdr:rowOff>
    </xdr:from>
    <xdr:to>
      <xdr:col>68</xdr:col>
      <xdr:colOff>152400</xdr:colOff>
      <xdr:row>65</xdr:row>
      <xdr:rowOff>9253</xdr:rowOff>
    </xdr:to>
    <xdr:cxnSp macro="">
      <xdr:nvCxnSpPr>
        <xdr:cNvPr id="329" name="直線コネクタ 328"/>
        <xdr:cNvCxnSpPr/>
      </xdr:nvCxnSpPr>
      <xdr:spPr>
        <a:xfrm flipV="1">
          <a:off x="13512800" y="110983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135890</xdr:rowOff>
    </xdr:from>
    <xdr:to>
      <xdr:col>81</xdr:col>
      <xdr:colOff>95250</xdr:colOff>
      <xdr:row>64</xdr:row>
      <xdr:rowOff>66040</xdr:rowOff>
    </xdr:to>
    <xdr:sp macro="" textlink="">
      <xdr:nvSpPr>
        <xdr:cNvPr id="339" name="楕円 338"/>
        <xdr:cNvSpPr/>
      </xdr:nvSpPr>
      <xdr:spPr>
        <a:xfrm>
          <a:off x="16967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107967</xdr:rowOff>
    </xdr:from>
    <xdr:ext cx="762000" cy="259045"/>
    <xdr:sp macro="" textlink="">
      <xdr:nvSpPr>
        <xdr:cNvPr id="340" name="定員管理の状況該当値テキスト"/>
        <xdr:cNvSpPr txBox="1"/>
      </xdr:nvSpPr>
      <xdr:spPr>
        <a:xfrm>
          <a:off x="17106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166915</xdr:rowOff>
    </xdr:from>
    <xdr:to>
      <xdr:col>77</xdr:col>
      <xdr:colOff>95250</xdr:colOff>
      <xdr:row>64</xdr:row>
      <xdr:rowOff>97065</xdr:rowOff>
    </xdr:to>
    <xdr:sp macro="" textlink="">
      <xdr:nvSpPr>
        <xdr:cNvPr id="341" name="楕円 340"/>
        <xdr:cNvSpPr/>
      </xdr:nvSpPr>
      <xdr:spPr>
        <a:xfrm>
          <a:off x="16129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81842</xdr:rowOff>
    </xdr:from>
    <xdr:ext cx="736600" cy="259045"/>
    <xdr:sp macro="" textlink="">
      <xdr:nvSpPr>
        <xdr:cNvPr id="342" name="テキスト ボックス 341"/>
        <xdr:cNvSpPr txBox="1"/>
      </xdr:nvSpPr>
      <xdr:spPr>
        <a:xfrm>
          <a:off x="15798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43724</xdr:rowOff>
    </xdr:from>
    <xdr:to>
      <xdr:col>73</xdr:col>
      <xdr:colOff>44450</xdr:colOff>
      <xdr:row>64</xdr:row>
      <xdr:rowOff>145324</xdr:rowOff>
    </xdr:to>
    <xdr:sp macro="" textlink="">
      <xdr:nvSpPr>
        <xdr:cNvPr id="343" name="楕円 342"/>
        <xdr:cNvSpPr/>
      </xdr:nvSpPr>
      <xdr:spPr>
        <a:xfrm>
          <a:off x="15240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130101</xdr:rowOff>
    </xdr:from>
    <xdr:ext cx="762000" cy="259045"/>
    <xdr:sp macro="" textlink="">
      <xdr:nvSpPr>
        <xdr:cNvPr id="344" name="テキスト ボックス 343"/>
        <xdr:cNvSpPr txBox="1"/>
      </xdr:nvSpPr>
      <xdr:spPr>
        <a:xfrm>
          <a:off x="14909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74749</xdr:rowOff>
    </xdr:from>
    <xdr:to>
      <xdr:col>68</xdr:col>
      <xdr:colOff>203200</xdr:colOff>
      <xdr:row>65</xdr:row>
      <xdr:rowOff>4899</xdr:rowOff>
    </xdr:to>
    <xdr:sp macro="" textlink="">
      <xdr:nvSpPr>
        <xdr:cNvPr id="345" name="楕円 344"/>
        <xdr:cNvSpPr/>
      </xdr:nvSpPr>
      <xdr:spPr>
        <a:xfrm>
          <a:off x="14351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161126</xdr:rowOff>
    </xdr:from>
    <xdr:ext cx="762000" cy="259045"/>
    <xdr:sp macro="" textlink="">
      <xdr:nvSpPr>
        <xdr:cNvPr id="346" name="テキスト ボックス 345"/>
        <xdr:cNvSpPr txBox="1"/>
      </xdr:nvSpPr>
      <xdr:spPr>
        <a:xfrm>
          <a:off x="14020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129903</xdr:rowOff>
    </xdr:from>
    <xdr:to>
      <xdr:col>64</xdr:col>
      <xdr:colOff>152400</xdr:colOff>
      <xdr:row>65</xdr:row>
      <xdr:rowOff>60053</xdr:rowOff>
    </xdr:to>
    <xdr:sp macro="" textlink="">
      <xdr:nvSpPr>
        <xdr:cNvPr id="347" name="楕円 346"/>
        <xdr:cNvSpPr/>
      </xdr:nvSpPr>
      <xdr:spPr>
        <a:xfrm>
          <a:off x="13462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44830</xdr:rowOff>
    </xdr:from>
    <xdr:ext cx="762000" cy="259045"/>
    <xdr:sp macro="" textlink="">
      <xdr:nvSpPr>
        <xdr:cNvPr id="348" name="テキスト ボックス 347"/>
        <xdr:cNvSpPr txBox="1"/>
      </xdr:nvSpPr>
      <xdr:spPr>
        <a:xfrm>
          <a:off x="13131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％となっているが，過去に借り入れた地方債の償還金が高額であるため，依然として類似団体平均値を上回っている。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今後とも，投資的事業については，後年の財政負担を考慮し，財政措置の高い有利な市債を活用するなど計画的な実施に努める。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121920</xdr:rowOff>
    </xdr:to>
    <xdr:cxnSp macro="">
      <xdr:nvCxnSpPr>
        <xdr:cNvPr id="380" name="直線コネクタ 379"/>
        <xdr:cNvCxnSpPr/>
      </xdr:nvCxnSpPr>
      <xdr:spPr>
        <a:xfrm flipV="1">
          <a:off x="16179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150876</xdr:rowOff>
    </xdr:to>
    <xdr:cxnSp macro="">
      <xdr:nvCxnSpPr>
        <xdr:cNvPr id="383" name="直線コネクタ 382"/>
        <xdr:cNvCxnSpPr/>
      </xdr:nvCxnSpPr>
      <xdr:spPr>
        <a:xfrm flipV="1">
          <a:off x="15290800" y="73228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18034</xdr:rowOff>
    </xdr:to>
    <xdr:cxnSp macro="">
      <xdr:nvCxnSpPr>
        <xdr:cNvPr id="386" name="直線コネクタ 385"/>
        <xdr:cNvCxnSpPr/>
      </xdr:nvCxnSpPr>
      <xdr:spPr>
        <a:xfrm flipV="1">
          <a:off x="14401800" y="73517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66294</xdr:rowOff>
    </xdr:to>
    <xdr:cxnSp macro="">
      <xdr:nvCxnSpPr>
        <xdr:cNvPr id="389" name="直線コネクタ 388"/>
        <xdr:cNvCxnSpPr/>
      </xdr:nvCxnSpPr>
      <xdr:spPr>
        <a:xfrm flipV="1">
          <a:off x="13512800" y="73903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131826</xdr:rowOff>
    </xdr:from>
    <xdr:to>
      <xdr:col>68</xdr:col>
      <xdr:colOff>203200</xdr:colOff>
      <xdr:row>40</xdr:row>
      <xdr:rowOff>61976</xdr:rowOff>
    </xdr:to>
    <xdr:sp macro="" textlink="">
      <xdr:nvSpPr>
        <xdr:cNvPr id="390" name="フローチャート: 判断 389"/>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391" name="テキスト ボックス 390"/>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393" name="テキスト ボックス 392"/>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9" name="楕円 398"/>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0"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1" name="楕円 400"/>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2" name="テキスト ボックス 401"/>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403" name="楕円 402"/>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404" name="テキスト ボックス 403"/>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5" name="楕円 404"/>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6" name="テキスト ボックス 405"/>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7" name="楕円 406"/>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8" name="テキスト ボックス 407"/>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債務負担行為に基づく支出予定額や退職手当負担見込額等は着実に減少しているものの，平成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年７月豪雨災害に伴う地方債現在高の増加や，財政調整基金等の減少により，将来負担額が約</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億円増加したため，将来負担比率は，前年度と比較して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依然とし，類似団体平均値を大きく上回っている状況であり，今後とも行財政改革を推進することで，財政の健全化に努めていく。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116374</xdr:rowOff>
    </xdr:from>
    <xdr:to>
      <xdr:col>81</xdr:col>
      <xdr:colOff>44450</xdr:colOff>
      <xdr:row>17</xdr:row>
      <xdr:rowOff>152569</xdr:rowOff>
    </xdr:to>
    <xdr:cxnSp macro="">
      <xdr:nvCxnSpPr>
        <xdr:cNvPr id="442" name="直線コネクタ 441"/>
        <xdr:cNvCxnSpPr/>
      </xdr:nvCxnSpPr>
      <xdr:spPr>
        <a:xfrm>
          <a:off x="16179800" y="3031024"/>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116374</xdr:rowOff>
    </xdr:from>
    <xdr:to>
      <xdr:col>77</xdr:col>
      <xdr:colOff>44450</xdr:colOff>
      <xdr:row>18</xdr:row>
      <xdr:rowOff>16510</xdr:rowOff>
    </xdr:to>
    <xdr:cxnSp macro="">
      <xdr:nvCxnSpPr>
        <xdr:cNvPr id="445" name="直線コネクタ 444"/>
        <xdr:cNvCxnSpPr/>
      </xdr:nvCxnSpPr>
      <xdr:spPr>
        <a:xfrm flipV="1">
          <a:off x="15290800" y="303102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16510</xdr:rowOff>
    </xdr:from>
    <xdr:to>
      <xdr:col>72</xdr:col>
      <xdr:colOff>203200</xdr:colOff>
      <xdr:row>18</xdr:row>
      <xdr:rowOff>88096</xdr:rowOff>
    </xdr:to>
    <xdr:cxnSp macro="">
      <xdr:nvCxnSpPr>
        <xdr:cNvPr id="448" name="直線コネクタ 447"/>
        <xdr:cNvCxnSpPr/>
      </xdr:nvCxnSpPr>
      <xdr:spPr>
        <a:xfrm flipV="1">
          <a:off x="14401800" y="3102610"/>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88096</xdr:rowOff>
    </xdr:from>
    <xdr:to>
      <xdr:col>68</xdr:col>
      <xdr:colOff>152400</xdr:colOff>
      <xdr:row>18</xdr:row>
      <xdr:rowOff>132334</xdr:rowOff>
    </xdr:to>
    <xdr:cxnSp macro="">
      <xdr:nvCxnSpPr>
        <xdr:cNvPr id="451" name="直線コネクタ 450"/>
        <xdr:cNvCxnSpPr/>
      </xdr:nvCxnSpPr>
      <xdr:spPr>
        <a:xfrm flipV="1">
          <a:off x="13512800" y="31741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48937</xdr:rowOff>
    </xdr:from>
    <xdr:to>
      <xdr:col>68</xdr:col>
      <xdr:colOff>203200</xdr:colOff>
      <xdr:row>15</xdr:row>
      <xdr:rowOff>150537</xdr:rowOff>
    </xdr:to>
    <xdr:sp macro="" textlink="">
      <xdr:nvSpPr>
        <xdr:cNvPr id="452" name="フローチャート: 判断 451"/>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160714</xdr:rowOff>
    </xdr:from>
    <xdr:ext cx="762000" cy="259045"/>
    <xdr:sp macro="" textlink="">
      <xdr:nvSpPr>
        <xdr:cNvPr id="453" name="テキスト ボックス 452"/>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4" name="フローチャート: 判断 453"/>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55" name="テキスト ボックス 454"/>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101769</xdr:rowOff>
    </xdr:from>
    <xdr:to>
      <xdr:col>81</xdr:col>
      <xdr:colOff>95250</xdr:colOff>
      <xdr:row>18</xdr:row>
      <xdr:rowOff>31919</xdr:rowOff>
    </xdr:to>
    <xdr:sp macro="" textlink="">
      <xdr:nvSpPr>
        <xdr:cNvPr id="461" name="楕円 460"/>
        <xdr:cNvSpPr/>
      </xdr:nvSpPr>
      <xdr:spPr>
        <a:xfrm>
          <a:off x="16967200" y="30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73846</xdr:rowOff>
    </xdr:from>
    <xdr:ext cx="762000" cy="259045"/>
    <xdr:sp macro="" textlink="">
      <xdr:nvSpPr>
        <xdr:cNvPr id="462" name="将来負担の状況該当値テキスト"/>
        <xdr:cNvSpPr txBox="1"/>
      </xdr:nvSpPr>
      <xdr:spPr>
        <a:xfrm>
          <a:off x="17106900" y="298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65574</xdr:rowOff>
    </xdr:from>
    <xdr:to>
      <xdr:col>77</xdr:col>
      <xdr:colOff>95250</xdr:colOff>
      <xdr:row>17</xdr:row>
      <xdr:rowOff>167174</xdr:rowOff>
    </xdr:to>
    <xdr:sp macro="" textlink="">
      <xdr:nvSpPr>
        <xdr:cNvPr id="463" name="楕円 462"/>
        <xdr:cNvSpPr/>
      </xdr:nvSpPr>
      <xdr:spPr>
        <a:xfrm>
          <a:off x="16129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151951</xdr:rowOff>
    </xdr:from>
    <xdr:ext cx="736600" cy="259045"/>
    <xdr:sp macro="" textlink="">
      <xdr:nvSpPr>
        <xdr:cNvPr id="464" name="テキスト ボックス 463"/>
        <xdr:cNvSpPr txBox="1"/>
      </xdr:nvSpPr>
      <xdr:spPr>
        <a:xfrm>
          <a:off x="15798800" y="306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137160</xdr:rowOff>
    </xdr:from>
    <xdr:to>
      <xdr:col>73</xdr:col>
      <xdr:colOff>44450</xdr:colOff>
      <xdr:row>18</xdr:row>
      <xdr:rowOff>67310</xdr:rowOff>
    </xdr:to>
    <xdr:sp macro="" textlink="">
      <xdr:nvSpPr>
        <xdr:cNvPr id="465" name="楕円 464"/>
        <xdr:cNvSpPr/>
      </xdr:nvSpPr>
      <xdr:spPr>
        <a:xfrm>
          <a:off x="15240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52087</xdr:rowOff>
    </xdr:from>
    <xdr:ext cx="762000" cy="259045"/>
    <xdr:sp macro="" textlink="">
      <xdr:nvSpPr>
        <xdr:cNvPr id="466" name="テキスト ボックス 465"/>
        <xdr:cNvSpPr txBox="1"/>
      </xdr:nvSpPr>
      <xdr:spPr>
        <a:xfrm>
          <a:off x="14909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37296</xdr:rowOff>
    </xdr:from>
    <xdr:to>
      <xdr:col>68</xdr:col>
      <xdr:colOff>203200</xdr:colOff>
      <xdr:row>18</xdr:row>
      <xdr:rowOff>138896</xdr:rowOff>
    </xdr:to>
    <xdr:sp macro="" textlink="">
      <xdr:nvSpPr>
        <xdr:cNvPr id="467" name="楕円 466"/>
        <xdr:cNvSpPr/>
      </xdr:nvSpPr>
      <xdr:spPr>
        <a:xfrm>
          <a:off x="14351000" y="31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123673</xdr:rowOff>
    </xdr:from>
    <xdr:ext cx="762000" cy="259045"/>
    <xdr:sp macro="" textlink="">
      <xdr:nvSpPr>
        <xdr:cNvPr id="468" name="テキスト ボックス 467"/>
        <xdr:cNvSpPr txBox="1"/>
      </xdr:nvSpPr>
      <xdr:spPr>
        <a:xfrm>
          <a:off x="14020800" y="32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81534</xdr:rowOff>
    </xdr:from>
    <xdr:to>
      <xdr:col>64</xdr:col>
      <xdr:colOff>152400</xdr:colOff>
      <xdr:row>19</xdr:row>
      <xdr:rowOff>11684</xdr:rowOff>
    </xdr:to>
    <xdr:sp macro="" textlink="">
      <xdr:nvSpPr>
        <xdr:cNvPr id="469" name="楕円 468"/>
        <xdr:cNvSpPr/>
      </xdr:nvSpPr>
      <xdr:spPr>
        <a:xfrm>
          <a:off x="13462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167911</xdr:rowOff>
    </xdr:from>
    <xdr:ext cx="762000" cy="259045"/>
    <xdr:sp macro="" textlink="">
      <xdr:nvSpPr>
        <xdr:cNvPr id="470" name="テキスト ボックス 469"/>
        <xdr:cNvSpPr txBox="1"/>
      </xdr:nvSpPr>
      <xdr:spPr>
        <a:xfrm>
          <a:off x="13131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体制再構築計画等に基づく職員数の適正化などにより，退職手当が増加したものの，職員給が減少したことで，人件費全体の決算額は前年度から減少したことなどにより，経常収支比率における人件費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28.4 </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類似団体平均値を上回っている状況であるが，今後とも呉市職員体制再構築計画をはじめとした各種計画による定員の適正化に努め，職員人件費の縮減に努めていく。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39</xdr:row>
      <xdr:rowOff>46990</xdr:rowOff>
    </xdr:to>
    <xdr:cxnSp macro="">
      <xdr:nvCxnSpPr>
        <xdr:cNvPr id="66" name="直線コネクタ 65"/>
        <xdr:cNvCxnSpPr/>
      </xdr:nvCxnSpPr>
      <xdr:spPr>
        <a:xfrm flipV="1">
          <a:off x="3987800" y="6672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46990</xdr:rowOff>
    </xdr:to>
    <xdr:cxnSp macro="">
      <xdr:nvCxnSpPr>
        <xdr:cNvPr id="69" name="直線コネクタ 68"/>
        <xdr:cNvCxnSpPr/>
      </xdr:nvCxnSpPr>
      <xdr:spPr>
        <a:xfrm>
          <a:off x="3098800" y="668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38</xdr:row>
      <xdr:rowOff>165100</xdr:rowOff>
    </xdr:to>
    <xdr:cxnSp macro="">
      <xdr:nvCxnSpPr>
        <xdr:cNvPr id="72" name="直線コネクタ 71"/>
        <xdr:cNvCxnSpPr/>
      </xdr:nvCxnSpPr>
      <xdr:spPr>
        <a:xfrm>
          <a:off x="2209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54610</xdr:rowOff>
    </xdr:to>
    <xdr:cxnSp macro="">
      <xdr:nvCxnSpPr>
        <xdr:cNvPr id="75" name="直線コネクタ 74"/>
        <xdr:cNvCxnSpPr/>
      </xdr:nvCxnSpPr>
      <xdr:spPr>
        <a:xfrm flipV="1">
          <a:off x="1320800" y="667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7" name="楕円 86"/>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8" name="テキスト ボックス 87"/>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106680</xdr:rowOff>
    </xdr:from>
    <xdr:to>
      <xdr:col>11</xdr:col>
      <xdr:colOff>60325</xdr:colOff>
      <xdr:row>39</xdr:row>
      <xdr:rowOff>36830</xdr:rowOff>
    </xdr:to>
    <xdr:sp macro="" textlink="">
      <xdr:nvSpPr>
        <xdr:cNvPr id="91" name="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経常収支比率における物件費は，歳入経常一般財源の増加により，前年度と比較して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％となり，類似団体平均値を下回っている状況である。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今後も指定管理者制度や業務の民間委託化を推進するほか，公共施設等について合理的で効率的な資産経営の推進を図り，施設の維持管理・内部的管理経費など，物件費の抑制に努めていく。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95250</xdr:rowOff>
    </xdr:from>
    <xdr:to>
      <xdr:col>82</xdr:col>
      <xdr:colOff>107950</xdr:colOff>
      <xdr:row>13</xdr:row>
      <xdr:rowOff>146050</xdr:rowOff>
    </xdr:to>
    <xdr:cxnSp macro="">
      <xdr:nvCxnSpPr>
        <xdr:cNvPr id="127" name="直線コネクタ 126"/>
        <xdr:cNvCxnSpPr/>
      </xdr:nvCxnSpPr>
      <xdr:spPr>
        <a:xfrm flipV="1">
          <a:off x="15671800" y="2324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107950</xdr:rowOff>
    </xdr:from>
    <xdr:to>
      <xdr:col>78</xdr:col>
      <xdr:colOff>69850</xdr:colOff>
      <xdr:row>13</xdr:row>
      <xdr:rowOff>146050</xdr:rowOff>
    </xdr:to>
    <xdr:cxnSp macro="">
      <xdr:nvCxnSpPr>
        <xdr:cNvPr id="130" name="直線コネクタ 129"/>
        <xdr:cNvCxnSpPr/>
      </xdr:nvCxnSpPr>
      <xdr:spPr>
        <a:xfrm>
          <a:off x="14782800" y="233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57150</xdr:rowOff>
    </xdr:from>
    <xdr:to>
      <xdr:col>73</xdr:col>
      <xdr:colOff>180975</xdr:colOff>
      <xdr:row>13</xdr:row>
      <xdr:rowOff>107950</xdr:rowOff>
    </xdr:to>
    <xdr:cxnSp macro="">
      <xdr:nvCxnSpPr>
        <xdr:cNvPr id="133" name="直線コネクタ 132"/>
        <xdr:cNvCxnSpPr/>
      </xdr:nvCxnSpPr>
      <xdr:spPr>
        <a:xfrm>
          <a:off x="13893800" y="228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31750</xdr:rowOff>
    </xdr:from>
    <xdr:to>
      <xdr:col>69</xdr:col>
      <xdr:colOff>92075</xdr:colOff>
      <xdr:row>13</xdr:row>
      <xdr:rowOff>57150</xdr:rowOff>
    </xdr:to>
    <xdr:cxnSp macro="">
      <xdr:nvCxnSpPr>
        <xdr:cNvPr id="136" name="直線コネクタ 135"/>
        <xdr:cNvCxnSpPr/>
      </xdr:nvCxnSpPr>
      <xdr:spPr>
        <a:xfrm>
          <a:off x="13004800" y="226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38" name="テキスト ボックス 137"/>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44450</xdr:rowOff>
    </xdr:from>
    <xdr:to>
      <xdr:col>82</xdr:col>
      <xdr:colOff>158750</xdr:colOff>
      <xdr:row>13</xdr:row>
      <xdr:rowOff>146050</xdr:rowOff>
    </xdr:to>
    <xdr:sp macro="" textlink="">
      <xdr:nvSpPr>
        <xdr:cNvPr id="146" name="楕円 145"/>
        <xdr:cNvSpPr/>
      </xdr:nvSpPr>
      <xdr:spPr>
        <a:xfrm>
          <a:off x="164592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7" name="物件費該当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57150</xdr:rowOff>
    </xdr:from>
    <xdr:to>
      <xdr:col>74</xdr:col>
      <xdr:colOff>31750</xdr:colOff>
      <xdr:row>13</xdr:row>
      <xdr:rowOff>158750</xdr:rowOff>
    </xdr:to>
    <xdr:sp macro="" textlink="">
      <xdr:nvSpPr>
        <xdr:cNvPr id="150" name="楕円 149"/>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168927</xdr:rowOff>
    </xdr:from>
    <xdr:ext cx="762000" cy="259045"/>
    <xdr:sp macro="" textlink="">
      <xdr:nvSpPr>
        <xdr:cNvPr id="151" name="テキスト ボックス 150"/>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6350</xdr:rowOff>
    </xdr:from>
    <xdr:to>
      <xdr:col>69</xdr:col>
      <xdr:colOff>142875</xdr:colOff>
      <xdr:row>13</xdr:row>
      <xdr:rowOff>107950</xdr:rowOff>
    </xdr:to>
    <xdr:sp macro="" textlink="">
      <xdr:nvSpPr>
        <xdr:cNvPr id="152" name="楕円 151"/>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118127</xdr:rowOff>
    </xdr:from>
    <xdr:ext cx="762000" cy="259045"/>
    <xdr:sp macro="" textlink="">
      <xdr:nvSpPr>
        <xdr:cNvPr id="153" name="テキスト ボックス 152"/>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152400</xdr:rowOff>
    </xdr:from>
    <xdr:to>
      <xdr:col>65</xdr:col>
      <xdr:colOff>53975</xdr:colOff>
      <xdr:row>13</xdr:row>
      <xdr:rowOff>82550</xdr:rowOff>
    </xdr:to>
    <xdr:sp macro="" textlink="">
      <xdr:nvSpPr>
        <xdr:cNvPr id="154" name="楕円 153"/>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92727</xdr:rowOff>
    </xdr:from>
    <xdr:ext cx="762000" cy="259045"/>
    <xdr:sp macro="" textlink="">
      <xdr:nvSpPr>
        <xdr:cNvPr id="155" name="テキスト ボックス 154"/>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臨時福祉給付金や生活保護支給費が減少したものの，心身障害者介護訓練等給付等の増加により，経常収支比率における扶助費は，前年度と同率の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生活保護費給付の減少が続いているが，高齢化の進展などにより扶助費の増加傾向が見込まれており，今後とも健全な財政運営の確保に努めていく。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55</xdr:row>
      <xdr:rowOff>158750</xdr:rowOff>
    </xdr:to>
    <xdr:cxnSp macro="">
      <xdr:nvCxnSpPr>
        <xdr:cNvPr id="188" name="直線コネクタ 187"/>
        <xdr:cNvCxnSpPr/>
      </xdr:nvCxnSpPr>
      <xdr:spPr>
        <a:xfrm>
          <a:off x="3987800" y="958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158750</xdr:rowOff>
    </xdr:to>
    <xdr:cxnSp macro="">
      <xdr:nvCxnSpPr>
        <xdr:cNvPr id="191" name="直線コネクタ 190"/>
        <xdr:cNvCxnSpPr/>
      </xdr:nvCxnSpPr>
      <xdr:spPr>
        <a:xfrm>
          <a:off x="3098800" y="947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44450</xdr:rowOff>
    </xdr:to>
    <xdr:cxnSp macro="">
      <xdr:nvCxnSpPr>
        <xdr:cNvPr id="194" name="直線コネクタ 193"/>
        <xdr:cNvCxnSpPr/>
      </xdr:nvCxnSpPr>
      <xdr:spPr>
        <a:xfrm>
          <a:off x="2209800" y="935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7" name="直線コネクタ 196"/>
        <xdr:cNvCxnSpPr/>
      </xdr:nvCxnSpPr>
      <xdr:spPr>
        <a:xfrm flipV="1">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7" name="楕円 206"/>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8"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9" name="楕円 208"/>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48277</xdr:rowOff>
    </xdr:from>
    <xdr:ext cx="736600" cy="259045"/>
    <xdr:sp macro="" textlink="">
      <xdr:nvSpPr>
        <xdr:cNvPr id="210" name="テキスト ボックス 209"/>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1" name="楕円 210"/>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105427</xdr:rowOff>
    </xdr:from>
    <xdr:ext cx="762000" cy="259045"/>
    <xdr:sp macro="" textlink="">
      <xdr:nvSpPr>
        <xdr:cNvPr id="212" name="テキスト ボックス 211"/>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3" name="楕円 212"/>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4" name="テキスト ボックス 213"/>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5" name="楕円 214"/>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6" name="テキスト ボックス 215"/>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経常収支比率におけるその他の経費は，平成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年７月豪雨災害の影響により，維持補修費が減少したことなどから，前年度と比較して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％となり，類似団体平均値は上回る状況である。</a:t>
          </a:r>
        </a:p>
        <a:p>
          <a:r>
            <a:rPr kumimoji="1" lang="ja-JP" altLang="en-US" sz="1300">
              <a:latin typeface="ＭＳ Ｐゴシック" panose="020B0600070205080204" pitchFamily="50" charset="-128"/>
              <a:ea typeface="ＭＳ Ｐゴシック" panose="020B0600070205080204" pitchFamily="50" charset="-128"/>
            </a:rPr>
            <a:t>　今後は維持補修費の増加が見込まれることから，行財政改革の着実な実践による経常経費の抑制に努めていく。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24130</xdr:rowOff>
    </xdr:to>
    <xdr:cxnSp macro="">
      <xdr:nvCxnSpPr>
        <xdr:cNvPr id="249" name="直線コネクタ 248"/>
        <xdr:cNvCxnSpPr/>
      </xdr:nvCxnSpPr>
      <xdr:spPr>
        <a:xfrm flipV="1">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2" name="直線コネクタ 251"/>
        <xdr:cNvCxnSpPr/>
      </xdr:nvCxnSpPr>
      <xdr:spPr>
        <a:xfrm>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8890</xdr:rowOff>
    </xdr:to>
    <xdr:cxnSp macro="">
      <xdr:nvCxnSpPr>
        <xdr:cNvPr id="255" name="直線コネクタ 254"/>
        <xdr:cNvCxnSpPr/>
      </xdr:nvCxnSpPr>
      <xdr:spPr>
        <a:xfrm>
          <a:off x="13893800" y="972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58" name="直線コネクタ 257"/>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2" name="テキスト ボックス 26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8" name="楕円 26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9"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1" name="テキスト ボックス 270"/>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3" name="テキスト ボックス 272"/>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5" name="テキスト ボックス 274"/>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経常収支比率における補助費等は，歳入経常一般財源の増加により，前年度と比較して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％で，類似団体平均値を下回っている。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今後とも補助費等の適正な執行に努めるとともに，事業効果の検証や実施手法の見直しを進めることで経費の抑制を図っていく。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101600</xdr:rowOff>
    </xdr:to>
    <xdr:cxnSp macro="">
      <xdr:nvCxnSpPr>
        <xdr:cNvPr id="310" name="直線コネクタ 309"/>
        <xdr:cNvCxnSpPr/>
      </xdr:nvCxnSpPr>
      <xdr:spPr>
        <a:xfrm flipV="1">
          <a:off x="15671800" y="5918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101600</xdr:rowOff>
    </xdr:from>
    <xdr:to>
      <xdr:col>78</xdr:col>
      <xdr:colOff>69850</xdr:colOff>
      <xdr:row>35</xdr:row>
      <xdr:rowOff>31750</xdr:rowOff>
    </xdr:to>
    <xdr:cxnSp macro="">
      <xdr:nvCxnSpPr>
        <xdr:cNvPr id="313" name="直線コネクタ 312"/>
        <xdr:cNvCxnSpPr/>
      </xdr:nvCxnSpPr>
      <xdr:spPr>
        <a:xfrm flipV="1">
          <a:off x="14782800" y="593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31750</xdr:rowOff>
    </xdr:to>
    <xdr:cxnSp macro="">
      <xdr:nvCxnSpPr>
        <xdr:cNvPr id="316" name="直線コネクタ 315"/>
        <xdr:cNvCxnSpPr/>
      </xdr:nvCxnSpPr>
      <xdr:spPr>
        <a:xfrm>
          <a:off x="13893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19050</xdr:rowOff>
    </xdr:to>
    <xdr:cxnSp macro="">
      <xdr:nvCxnSpPr>
        <xdr:cNvPr id="319" name="直線コネクタ 318"/>
        <xdr:cNvCxnSpPr/>
      </xdr:nvCxnSpPr>
      <xdr:spPr>
        <a:xfrm flipV="1">
          <a:off x="13004800" y="599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80027</xdr:rowOff>
    </xdr:from>
    <xdr:ext cx="762000" cy="259045"/>
    <xdr:sp macro="" textlink="">
      <xdr:nvSpPr>
        <xdr:cNvPr id="321" name="テキスト ボックス 320"/>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29" name="楕円 328"/>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0"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50800</xdr:rowOff>
    </xdr:from>
    <xdr:to>
      <xdr:col>78</xdr:col>
      <xdr:colOff>120650</xdr:colOff>
      <xdr:row>34</xdr:row>
      <xdr:rowOff>152400</xdr:rowOff>
    </xdr:to>
    <xdr:sp macro="" textlink="">
      <xdr:nvSpPr>
        <xdr:cNvPr id="331" name="楕円 330"/>
        <xdr:cNvSpPr/>
      </xdr:nvSpPr>
      <xdr:spPr>
        <a:xfrm>
          <a:off x="15621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162577</xdr:rowOff>
    </xdr:from>
    <xdr:ext cx="736600" cy="259045"/>
    <xdr:sp macro="" textlink="">
      <xdr:nvSpPr>
        <xdr:cNvPr id="332" name="テキスト ボックス 331"/>
        <xdr:cNvSpPr txBox="1"/>
      </xdr:nvSpPr>
      <xdr:spPr>
        <a:xfrm>
          <a:off x="15290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3" name="楕円 332"/>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4" name="テキスト ボックス 333"/>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114300</xdr:rowOff>
    </xdr:from>
    <xdr:to>
      <xdr:col>69</xdr:col>
      <xdr:colOff>142875</xdr:colOff>
      <xdr:row>35</xdr:row>
      <xdr:rowOff>44450</xdr:rowOff>
    </xdr:to>
    <xdr:sp macro="" textlink="">
      <xdr:nvSpPr>
        <xdr:cNvPr id="335" name="楕円 334"/>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54627</xdr:rowOff>
    </xdr:from>
    <xdr:ext cx="762000" cy="259045"/>
    <xdr:sp macro="" textlink="">
      <xdr:nvSpPr>
        <xdr:cNvPr id="336" name="テキスト ボックス 335"/>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139700</xdr:rowOff>
    </xdr:from>
    <xdr:to>
      <xdr:col>65</xdr:col>
      <xdr:colOff>53975</xdr:colOff>
      <xdr:row>35</xdr:row>
      <xdr:rowOff>69850</xdr:rowOff>
    </xdr:to>
    <xdr:sp macro="" textlink="">
      <xdr:nvSpPr>
        <xdr:cNvPr id="337" name="楕円 336"/>
        <xdr:cNvSpPr/>
      </xdr:nvSpPr>
      <xdr:spPr>
        <a:xfrm>
          <a:off x="12954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80027</xdr:rowOff>
    </xdr:from>
    <xdr:ext cx="762000" cy="259045"/>
    <xdr:sp macro="" textlink="">
      <xdr:nvSpPr>
        <xdr:cNvPr id="338" name="テキスト ボックス 337"/>
        <xdr:cNvSpPr txBox="1"/>
      </xdr:nvSpPr>
      <xdr:spPr>
        <a:xfrm>
          <a:off x="12623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これは，大型事業の集中や合併による地方債の承継等により元利償還金の歳出に占める割合が大きいことが原因と考えられる。</a:t>
          </a:r>
        </a:p>
        <a:p>
          <a:r>
            <a:rPr kumimoji="1" lang="ja-JP" altLang="en-US" sz="1300">
              <a:latin typeface="ＭＳ Ｐゴシック" panose="020B0600070205080204" pitchFamily="50" charset="-128"/>
              <a:ea typeface="ＭＳ Ｐゴシック" panose="020B0600070205080204" pitchFamily="50" charset="-128"/>
            </a:rPr>
            <a:t>　今後とも建設地方債の計画的活用により残高を縮減するとともに，財政措置の高い有利な市債の活用を図っていく。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81</xdr:row>
      <xdr:rowOff>1270</xdr:rowOff>
    </xdr:to>
    <xdr:cxnSp macro="">
      <xdr:nvCxnSpPr>
        <xdr:cNvPr id="371" name="直線コネクタ 370"/>
        <xdr:cNvCxnSpPr/>
      </xdr:nvCxnSpPr>
      <xdr:spPr>
        <a:xfrm flipV="1">
          <a:off x="3987800" y="138582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1270</xdr:rowOff>
    </xdr:from>
    <xdr:to>
      <xdr:col>19</xdr:col>
      <xdr:colOff>187325</xdr:colOff>
      <xdr:row>81</xdr:row>
      <xdr:rowOff>69850</xdr:rowOff>
    </xdr:to>
    <xdr:cxnSp macro="">
      <xdr:nvCxnSpPr>
        <xdr:cNvPr id="374" name="直線コネクタ 373"/>
        <xdr:cNvCxnSpPr/>
      </xdr:nvCxnSpPr>
      <xdr:spPr>
        <a:xfrm flipV="1">
          <a:off x="3098800" y="1388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6" name="テキスト ボックス 375"/>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24130</xdr:rowOff>
    </xdr:from>
    <xdr:to>
      <xdr:col>15</xdr:col>
      <xdr:colOff>98425</xdr:colOff>
      <xdr:row>81</xdr:row>
      <xdr:rowOff>69850</xdr:rowOff>
    </xdr:to>
    <xdr:cxnSp macro="">
      <xdr:nvCxnSpPr>
        <xdr:cNvPr id="377" name="直線コネクタ 376"/>
        <xdr:cNvCxnSpPr/>
      </xdr:nvCxnSpPr>
      <xdr:spPr>
        <a:xfrm>
          <a:off x="2209800" y="1391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79" name="テキスト ボックス 37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24130</xdr:rowOff>
    </xdr:from>
    <xdr:to>
      <xdr:col>11</xdr:col>
      <xdr:colOff>9525</xdr:colOff>
      <xdr:row>81</xdr:row>
      <xdr:rowOff>100330</xdr:rowOff>
    </xdr:to>
    <xdr:cxnSp macro="">
      <xdr:nvCxnSpPr>
        <xdr:cNvPr id="380" name="直線コネクタ 379"/>
        <xdr:cNvCxnSpPr/>
      </xdr:nvCxnSpPr>
      <xdr:spPr>
        <a:xfrm flipV="1">
          <a:off x="1320800" y="1391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4" name="テキスト ボックス 383"/>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91439</xdr:rowOff>
    </xdr:from>
    <xdr:to>
      <xdr:col>24</xdr:col>
      <xdr:colOff>76200</xdr:colOff>
      <xdr:row>81</xdr:row>
      <xdr:rowOff>21589</xdr:rowOff>
    </xdr:to>
    <xdr:sp macro="" textlink="">
      <xdr:nvSpPr>
        <xdr:cNvPr id="390" name="楕円 389"/>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xdr:rowOff>
    </xdr:from>
    <xdr:ext cx="762000" cy="259045"/>
    <xdr:sp macro="" textlink="">
      <xdr:nvSpPr>
        <xdr:cNvPr id="391" name="公債費該当値テキスト"/>
        <xdr:cNvSpPr txBox="1"/>
      </xdr:nvSpPr>
      <xdr:spPr>
        <a:xfrm>
          <a:off x="4914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121920</xdr:rowOff>
    </xdr:from>
    <xdr:to>
      <xdr:col>20</xdr:col>
      <xdr:colOff>38100</xdr:colOff>
      <xdr:row>81</xdr:row>
      <xdr:rowOff>52070</xdr:rowOff>
    </xdr:to>
    <xdr:sp macro="" textlink="">
      <xdr:nvSpPr>
        <xdr:cNvPr id="392" name="楕円 391"/>
        <xdr:cNvSpPr/>
      </xdr:nvSpPr>
      <xdr:spPr>
        <a:xfrm>
          <a:off x="393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36847</xdr:rowOff>
    </xdr:from>
    <xdr:ext cx="736600" cy="259045"/>
    <xdr:sp macro="" textlink="">
      <xdr:nvSpPr>
        <xdr:cNvPr id="393" name="テキスト ボックス 392"/>
        <xdr:cNvSpPr txBox="1"/>
      </xdr:nvSpPr>
      <xdr:spPr>
        <a:xfrm>
          <a:off x="3606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94" name="楕円 393"/>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95" name="テキスト ボックス 394"/>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144780</xdr:rowOff>
    </xdr:from>
    <xdr:to>
      <xdr:col>11</xdr:col>
      <xdr:colOff>60325</xdr:colOff>
      <xdr:row>81</xdr:row>
      <xdr:rowOff>74930</xdr:rowOff>
    </xdr:to>
    <xdr:sp macro="" textlink="">
      <xdr:nvSpPr>
        <xdr:cNvPr id="396" name="楕円 395"/>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59707</xdr:rowOff>
    </xdr:from>
    <xdr:ext cx="762000" cy="259045"/>
    <xdr:sp macro="" textlink="">
      <xdr:nvSpPr>
        <xdr:cNvPr id="397" name="テキスト ボックス 396"/>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49530</xdr:rowOff>
    </xdr:from>
    <xdr:to>
      <xdr:col>6</xdr:col>
      <xdr:colOff>171450</xdr:colOff>
      <xdr:row>81</xdr:row>
      <xdr:rowOff>151130</xdr:rowOff>
    </xdr:to>
    <xdr:sp macro="" textlink="">
      <xdr:nvSpPr>
        <xdr:cNvPr id="398" name="楕円 397"/>
        <xdr:cNvSpPr/>
      </xdr:nvSpPr>
      <xdr:spPr>
        <a:xfrm>
          <a:off x="1270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135907</xdr:rowOff>
    </xdr:from>
    <xdr:ext cx="762000" cy="259045"/>
    <xdr:sp macro="" textlink="">
      <xdr:nvSpPr>
        <xdr:cNvPr id="399" name="テキスト ボックス 398"/>
        <xdr:cNvSpPr txBox="1"/>
      </xdr:nvSpPr>
      <xdr:spPr>
        <a:xfrm>
          <a:off x="939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％で，類似団体平均値を下回っている状況となっている。</a:t>
          </a:r>
        </a:p>
        <a:p>
          <a:r>
            <a:rPr kumimoji="1" lang="ja-JP" altLang="en-US" sz="1300">
              <a:latin typeface="ＭＳ Ｐゴシック" panose="020B0600070205080204" pitchFamily="50" charset="-128"/>
              <a:ea typeface="ＭＳ Ｐゴシック" panose="020B0600070205080204" pitchFamily="50" charset="-128"/>
            </a:rPr>
            <a:t>　今後とも行政改革改革の着実な実践により，類似団体平均値を上回る水準となっている人件費の縮減をはじめ，行政コストの効率化を推進していくことで，財政構造の弾力性の確保を図っていく。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69850</xdr:rowOff>
    </xdr:to>
    <xdr:cxnSp macro="">
      <xdr:nvCxnSpPr>
        <xdr:cNvPr id="430" name="直線コネクタ 429"/>
        <xdr:cNvCxnSpPr/>
      </xdr:nvCxnSpPr>
      <xdr:spPr>
        <a:xfrm flipV="1">
          <a:off x="15671800" y="1319834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69850</xdr:rowOff>
    </xdr:to>
    <xdr:cxnSp macro="">
      <xdr:nvCxnSpPr>
        <xdr:cNvPr id="433" name="直線コネクタ 432"/>
        <xdr:cNvCxnSpPr/>
      </xdr:nvCxnSpPr>
      <xdr:spPr>
        <a:xfrm>
          <a:off x="14782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10413</xdr:rowOff>
    </xdr:to>
    <xdr:cxnSp macro="">
      <xdr:nvCxnSpPr>
        <xdr:cNvPr id="436" name="直線コネクタ 435"/>
        <xdr:cNvCxnSpPr/>
      </xdr:nvCxnSpPr>
      <xdr:spPr>
        <a:xfrm>
          <a:off x="13893800" y="131023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117856</xdr:rowOff>
    </xdr:to>
    <xdr:cxnSp macro="">
      <xdr:nvCxnSpPr>
        <xdr:cNvPr id="439" name="直線コネクタ 438"/>
        <xdr:cNvCxnSpPr/>
      </xdr:nvCxnSpPr>
      <xdr:spPr>
        <a:xfrm flipV="1">
          <a:off x="13004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1" name="テキスト ボックス 440"/>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3" name="テキスト ボックス 44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9" name="楕円 448"/>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50"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1" name="楕円 450"/>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52" name="テキスト ボックス 451"/>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3" name="楕円 452"/>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4" name="テキスト ボックス 453"/>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5" name="楕円 454"/>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6" name="テキスト ボックス 455"/>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7" name="楕円 456"/>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8" name="テキスト ボックス 457"/>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116835</xdr:rowOff>
    </xdr:from>
    <xdr:to>
      <xdr:col>29</xdr:col>
      <xdr:colOff>127000</xdr:colOff>
      <xdr:row>13</xdr:row>
      <xdr:rowOff>27955</xdr:rowOff>
    </xdr:to>
    <xdr:cxnSp macro="">
      <xdr:nvCxnSpPr>
        <xdr:cNvPr id="48" name="直線コネクタ 47"/>
        <xdr:cNvCxnSpPr/>
      </xdr:nvCxnSpPr>
      <xdr:spPr bwMode="auto">
        <a:xfrm flipV="1">
          <a:off x="5003800" y="2221860"/>
          <a:ext cx="647700" cy="82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27955</xdr:rowOff>
    </xdr:from>
    <xdr:to>
      <xdr:col>26</xdr:col>
      <xdr:colOff>50800</xdr:colOff>
      <xdr:row>13</xdr:row>
      <xdr:rowOff>41260</xdr:rowOff>
    </xdr:to>
    <xdr:cxnSp macro="">
      <xdr:nvCxnSpPr>
        <xdr:cNvPr id="51" name="直線コネクタ 50"/>
        <xdr:cNvCxnSpPr/>
      </xdr:nvCxnSpPr>
      <xdr:spPr bwMode="auto">
        <a:xfrm flipV="1">
          <a:off x="4305300" y="2304430"/>
          <a:ext cx="6985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74224</xdr:rowOff>
    </xdr:from>
    <xdr:to>
      <xdr:col>22</xdr:col>
      <xdr:colOff>114300</xdr:colOff>
      <xdr:row>13</xdr:row>
      <xdr:rowOff>41260</xdr:rowOff>
    </xdr:to>
    <xdr:cxnSp macro="">
      <xdr:nvCxnSpPr>
        <xdr:cNvPr id="54" name="直線コネクタ 53"/>
        <xdr:cNvCxnSpPr/>
      </xdr:nvCxnSpPr>
      <xdr:spPr bwMode="auto">
        <a:xfrm>
          <a:off x="3606800" y="2179249"/>
          <a:ext cx="698500" cy="13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64440</xdr:rowOff>
    </xdr:from>
    <xdr:to>
      <xdr:col>18</xdr:col>
      <xdr:colOff>177800</xdr:colOff>
      <xdr:row>12</xdr:row>
      <xdr:rowOff>74224</xdr:rowOff>
    </xdr:to>
    <xdr:cxnSp macro="">
      <xdr:nvCxnSpPr>
        <xdr:cNvPr id="57" name="直線コネクタ 56"/>
        <xdr:cNvCxnSpPr/>
      </xdr:nvCxnSpPr>
      <xdr:spPr bwMode="auto">
        <a:xfrm>
          <a:off x="2908300" y="2169465"/>
          <a:ext cx="698500" cy="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161419</xdr:rowOff>
    </xdr:from>
    <xdr:ext cx="762000" cy="259045"/>
    <xdr:sp macro="" textlink="">
      <xdr:nvSpPr>
        <xdr:cNvPr id="59" name="テキスト ボックス 58"/>
        <xdr:cNvSpPr txBox="1"/>
      </xdr:nvSpPr>
      <xdr:spPr>
        <a:xfrm>
          <a:off x="32258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48445</xdr:rowOff>
    </xdr:from>
    <xdr:ext cx="762000" cy="259045"/>
    <xdr:sp macro="" textlink="">
      <xdr:nvSpPr>
        <xdr:cNvPr id="61" name="テキスト ボックス 60"/>
        <xdr:cNvSpPr txBox="1"/>
      </xdr:nvSpPr>
      <xdr:spPr>
        <a:xfrm>
          <a:off x="25273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66035</xdr:rowOff>
    </xdr:from>
    <xdr:to>
      <xdr:col>29</xdr:col>
      <xdr:colOff>177800</xdr:colOff>
      <xdr:row>12</xdr:row>
      <xdr:rowOff>167635</xdr:rowOff>
    </xdr:to>
    <xdr:sp macro="" textlink="">
      <xdr:nvSpPr>
        <xdr:cNvPr id="67" name="楕円 66"/>
        <xdr:cNvSpPr/>
      </xdr:nvSpPr>
      <xdr:spPr bwMode="auto">
        <a:xfrm>
          <a:off x="5600700" y="217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146062</xdr:rowOff>
    </xdr:from>
    <xdr:ext cx="762000" cy="259045"/>
    <xdr:sp macro="" textlink="">
      <xdr:nvSpPr>
        <xdr:cNvPr id="68" name="人口1人当たり決算額の推移該当値テキスト130"/>
        <xdr:cNvSpPr txBox="1"/>
      </xdr:nvSpPr>
      <xdr:spPr>
        <a:xfrm>
          <a:off x="5740400" y="207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148605</xdr:rowOff>
    </xdr:from>
    <xdr:to>
      <xdr:col>26</xdr:col>
      <xdr:colOff>101600</xdr:colOff>
      <xdr:row>13</xdr:row>
      <xdr:rowOff>78755</xdr:rowOff>
    </xdr:to>
    <xdr:sp macro="" textlink="">
      <xdr:nvSpPr>
        <xdr:cNvPr id="69" name="楕円 68"/>
        <xdr:cNvSpPr/>
      </xdr:nvSpPr>
      <xdr:spPr bwMode="auto">
        <a:xfrm>
          <a:off x="4953000" y="225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88932</xdr:rowOff>
    </xdr:from>
    <xdr:ext cx="736600" cy="259045"/>
    <xdr:sp macro="" textlink="">
      <xdr:nvSpPr>
        <xdr:cNvPr id="70" name="テキスト ボックス 69"/>
        <xdr:cNvSpPr txBox="1"/>
      </xdr:nvSpPr>
      <xdr:spPr>
        <a:xfrm>
          <a:off x="4622800" y="202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161910</xdr:rowOff>
    </xdr:from>
    <xdr:to>
      <xdr:col>22</xdr:col>
      <xdr:colOff>165100</xdr:colOff>
      <xdr:row>13</xdr:row>
      <xdr:rowOff>92060</xdr:rowOff>
    </xdr:to>
    <xdr:sp macro="" textlink="">
      <xdr:nvSpPr>
        <xdr:cNvPr id="71" name="楕円 70"/>
        <xdr:cNvSpPr/>
      </xdr:nvSpPr>
      <xdr:spPr bwMode="auto">
        <a:xfrm>
          <a:off x="4254500" y="226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102237</xdr:rowOff>
    </xdr:from>
    <xdr:ext cx="762000" cy="259045"/>
    <xdr:sp macro="" textlink="">
      <xdr:nvSpPr>
        <xdr:cNvPr id="72" name="テキスト ボックス 71"/>
        <xdr:cNvSpPr txBox="1"/>
      </xdr:nvSpPr>
      <xdr:spPr>
        <a:xfrm>
          <a:off x="3924300" y="203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23424</xdr:rowOff>
    </xdr:from>
    <xdr:to>
      <xdr:col>19</xdr:col>
      <xdr:colOff>38100</xdr:colOff>
      <xdr:row>12</xdr:row>
      <xdr:rowOff>125024</xdr:rowOff>
    </xdr:to>
    <xdr:sp macro="" textlink="">
      <xdr:nvSpPr>
        <xdr:cNvPr id="73" name="楕円 72"/>
        <xdr:cNvSpPr/>
      </xdr:nvSpPr>
      <xdr:spPr bwMode="auto">
        <a:xfrm>
          <a:off x="3556000" y="21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135201</xdr:rowOff>
    </xdr:from>
    <xdr:ext cx="762000" cy="259045"/>
    <xdr:sp macro="" textlink="">
      <xdr:nvSpPr>
        <xdr:cNvPr id="74" name="テキスト ボックス 73"/>
        <xdr:cNvSpPr txBox="1"/>
      </xdr:nvSpPr>
      <xdr:spPr>
        <a:xfrm>
          <a:off x="3225800" y="189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13640</xdr:rowOff>
    </xdr:from>
    <xdr:to>
      <xdr:col>15</xdr:col>
      <xdr:colOff>101600</xdr:colOff>
      <xdr:row>12</xdr:row>
      <xdr:rowOff>115240</xdr:rowOff>
    </xdr:to>
    <xdr:sp macro="" textlink="">
      <xdr:nvSpPr>
        <xdr:cNvPr id="75" name="楕円 74"/>
        <xdr:cNvSpPr/>
      </xdr:nvSpPr>
      <xdr:spPr bwMode="auto">
        <a:xfrm>
          <a:off x="2857500" y="211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125417</xdr:rowOff>
    </xdr:from>
    <xdr:ext cx="762000" cy="259045"/>
    <xdr:sp macro="" textlink="">
      <xdr:nvSpPr>
        <xdr:cNvPr id="76" name="テキスト ボックス 75"/>
        <xdr:cNvSpPr txBox="1"/>
      </xdr:nvSpPr>
      <xdr:spPr>
        <a:xfrm>
          <a:off x="2527300" y="188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247929</xdr:rowOff>
    </xdr:from>
    <xdr:to>
      <xdr:col>29</xdr:col>
      <xdr:colOff>127000</xdr:colOff>
      <xdr:row>34</xdr:row>
      <xdr:rowOff>309103</xdr:rowOff>
    </xdr:to>
    <xdr:cxnSp macro="">
      <xdr:nvCxnSpPr>
        <xdr:cNvPr id="108" name="直線コネクタ 107"/>
        <xdr:cNvCxnSpPr/>
      </xdr:nvCxnSpPr>
      <xdr:spPr bwMode="auto">
        <a:xfrm>
          <a:off x="5003800" y="6515379"/>
          <a:ext cx="647700" cy="6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143094</xdr:rowOff>
    </xdr:from>
    <xdr:to>
      <xdr:col>26</xdr:col>
      <xdr:colOff>50800</xdr:colOff>
      <xdr:row>34</xdr:row>
      <xdr:rowOff>247929</xdr:rowOff>
    </xdr:to>
    <xdr:cxnSp macro="">
      <xdr:nvCxnSpPr>
        <xdr:cNvPr id="111" name="直線コネクタ 110"/>
        <xdr:cNvCxnSpPr/>
      </xdr:nvCxnSpPr>
      <xdr:spPr bwMode="auto">
        <a:xfrm>
          <a:off x="4305300" y="6410544"/>
          <a:ext cx="698500" cy="10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143094</xdr:rowOff>
    </xdr:from>
    <xdr:to>
      <xdr:col>22</xdr:col>
      <xdr:colOff>114300</xdr:colOff>
      <xdr:row>34</xdr:row>
      <xdr:rowOff>149997</xdr:rowOff>
    </xdr:to>
    <xdr:cxnSp macro="">
      <xdr:nvCxnSpPr>
        <xdr:cNvPr id="114" name="直線コネクタ 113"/>
        <xdr:cNvCxnSpPr/>
      </xdr:nvCxnSpPr>
      <xdr:spPr bwMode="auto">
        <a:xfrm flipV="1">
          <a:off x="3606800" y="6410544"/>
          <a:ext cx="698500" cy="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149997</xdr:rowOff>
    </xdr:from>
    <xdr:to>
      <xdr:col>18</xdr:col>
      <xdr:colOff>177800</xdr:colOff>
      <xdr:row>34</xdr:row>
      <xdr:rowOff>168925</xdr:rowOff>
    </xdr:to>
    <xdr:cxnSp macro="">
      <xdr:nvCxnSpPr>
        <xdr:cNvPr id="117" name="直線コネクタ 116"/>
        <xdr:cNvCxnSpPr/>
      </xdr:nvCxnSpPr>
      <xdr:spPr bwMode="auto">
        <a:xfrm flipV="1">
          <a:off x="2908300" y="6417447"/>
          <a:ext cx="698500" cy="1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110045</xdr:rowOff>
    </xdr:from>
    <xdr:ext cx="762000" cy="259045"/>
    <xdr:sp macro="" textlink="">
      <xdr:nvSpPr>
        <xdr:cNvPr id="119" name="テキスト ボックス 118"/>
        <xdr:cNvSpPr txBox="1"/>
      </xdr:nvSpPr>
      <xdr:spPr>
        <a:xfrm>
          <a:off x="32258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93677</xdr:rowOff>
    </xdr:from>
    <xdr:ext cx="762000" cy="259045"/>
    <xdr:sp macro="" textlink="">
      <xdr:nvSpPr>
        <xdr:cNvPr id="121" name="テキスト ボックス 120"/>
        <xdr:cNvSpPr txBox="1"/>
      </xdr:nvSpPr>
      <xdr:spPr>
        <a:xfrm>
          <a:off x="2527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258303</xdr:rowOff>
    </xdr:from>
    <xdr:to>
      <xdr:col>29</xdr:col>
      <xdr:colOff>177800</xdr:colOff>
      <xdr:row>35</xdr:row>
      <xdr:rowOff>17003</xdr:rowOff>
    </xdr:to>
    <xdr:sp macro="" textlink="">
      <xdr:nvSpPr>
        <xdr:cNvPr id="127" name="楕円 126"/>
        <xdr:cNvSpPr/>
      </xdr:nvSpPr>
      <xdr:spPr bwMode="auto">
        <a:xfrm>
          <a:off x="5600700" y="652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103380</xdr:rowOff>
    </xdr:from>
    <xdr:ext cx="762000" cy="259045"/>
    <xdr:sp macro="" textlink="">
      <xdr:nvSpPr>
        <xdr:cNvPr id="128" name="人口1人当たり決算額の推移該当値テキスト445"/>
        <xdr:cNvSpPr txBox="1"/>
      </xdr:nvSpPr>
      <xdr:spPr>
        <a:xfrm>
          <a:off x="5740400" y="637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197129</xdr:rowOff>
    </xdr:from>
    <xdr:to>
      <xdr:col>26</xdr:col>
      <xdr:colOff>101600</xdr:colOff>
      <xdr:row>34</xdr:row>
      <xdr:rowOff>298729</xdr:rowOff>
    </xdr:to>
    <xdr:sp macro="" textlink="">
      <xdr:nvSpPr>
        <xdr:cNvPr id="129" name="楕円 128"/>
        <xdr:cNvSpPr/>
      </xdr:nvSpPr>
      <xdr:spPr bwMode="auto">
        <a:xfrm>
          <a:off x="4953000" y="646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308906</xdr:rowOff>
    </xdr:from>
    <xdr:ext cx="736600" cy="259045"/>
    <xdr:sp macro="" textlink="">
      <xdr:nvSpPr>
        <xdr:cNvPr id="130" name="テキスト ボックス 129"/>
        <xdr:cNvSpPr txBox="1"/>
      </xdr:nvSpPr>
      <xdr:spPr>
        <a:xfrm>
          <a:off x="4622800" y="623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92294</xdr:rowOff>
    </xdr:from>
    <xdr:to>
      <xdr:col>22</xdr:col>
      <xdr:colOff>165100</xdr:colOff>
      <xdr:row>34</xdr:row>
      <xdr:rowOff>193894</xdr:rowOff>
    </xdr:to>
    <xdr:sp macro="" textlink="">
      <xdr:nvSpPr>
        <xdr:cNvPr id="131" name="楕円 130"/>
        <xdr:cNvSpPr/>
      </xdr:nvSpPr>
      <xdr:spPr bwMode="auto">
        <a:xfrm>
          <a:off x="4254500" y="635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204071</xdr:rowOff>
    </xdr:from>
    <xdr:ext cx="762000" cy="259045"/>
    <xdr:sp macro="" textlink="">
      <xdr:nvSpPr>
        <xdr:cNvPr id="132" name="テキスト ボックス 131"/>
        <xdr:cNvSpPr txBox="1"/>
      </xdr:nvSpPr>
      <xdr:spPr>
        <a:xfrm>
          <a:off x="3924300" y="61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99197</xdr:rowOff>
    </xdr:from>
    <xdr:to>
      <xdr:col>19</xdr:col>
      <xdr:colOff>38100</xdr:colOff>
      <xdr:row>34</xdr:row>
      <xdr:rowOff>200797</xdr:rowOff>
    </xdr:to>
    <xdr:sp macro="" textlink="">
      <xdr:nvSpPr>
        <xdr:cNvPr id="133" name="楕円 132"/>
        <xdr:cNvSpPr/>
      </xdr:nvSpPr>
      <xdr:spPr bwMode="auto">
        <a:xfrm>
          <a:off x="3556000" y="636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210974</xdr:rowOff>
    </xdr:from>
    <xdr:ext cx="762000" cy="259045"/>
    <xdr:sp macro="" textlink="">
      <xdr:nvSpPr>
        <xdr:cNvPr id="134" name="テキスト ボックス 133"/>
        <xdr:cNvSpPr txBox="1"/>
      </xdr:nvSpPr>
      <xdr:spPr>
        <a:xfrm>
          <a:off x="3225800" y="613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118125</xdr:rowOff>
    </xdr:from>
    <xdr:to>
      <xdr:col>15</xdr:col>
      <xdr:colOff>101600</xdr:colOff>
      <xdr:row>34</xdr:row>
      <xdr:rowOff>219725</xdr:rowOff>
    </xdr:to>
    <xdr:sp macro="" textlink="">
      <xdr:nvSpPr>
        <xdr:cNvPr id="135" name="楕円 134"/>
        <xdr:cNvSpPr/>
      </xdr:nvSpPr>
      <xdr:spPr bwMode="auto">
        <a:xfrm>
          <a:off x="2857500" y="638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229902</xdr:rowOff>
    </xdr:from>
    <xdr:ext cx="762000" cy="259045"/>
    <xdr:sp macro="" textlink="">
      <xdr:nvSpPr>
        <xdr:cNvPr id="136" name="テキスト ボックス 135"/>
        <xdr:cNvSpPr txBox="1"/>
      </xdr:nvSpPr>
      <xdr:spPr>
        <a:xfrm>
          <a:off x="2527300" y="615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27457</xdr:rowOff>
    </xdr:from>
    <xdr:to>
      <xdr:col>24</xdr:col>
      <xdr:colOff>63500</xdr:colOff>
      <xdr:row>30</xdr:row>
      <xdr:rowOff>57137</xdr:rowOff>
    </xdr:to>
    <xdr:cxnSp macro="">
      <xdr:nvCxnSpPr>
        <xdr:cNvPr id="61" name="直線コネクタ 60"/>
        <xdr:cNvCxnSpPr/>
      </xdr:nvCxnSpPr>
      <xdr:spPr>
        <a:xfrm flipV="1">
          <a:off x="3797300" y="5170957"/>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57137</xdr:rowOff>
    </xdr:from>
    <xdr:to>
      <xdr:col>19</xdr:col>
      <xdr:colOff>177800</xdr:colOff>
      <xdr:row>30</xdr:row>
      <xdr:rowOff>125527</xdr:rowOff>
    </xdr:to>
    <xdr:cxnSp macro="">
      <xdr:nvCxnSpPr>
        <xdr:cNvPr id="64" name="直線コネクタ 63"/>
        <xdr:cNvCxnSpPr/>
      </xdr:nvCxnSpPr>
      <xdr:spPr>
        <a:xfrm flipV="1">
          <a:off x="2908300" y="5200637"/>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167322</xdr:rowOff>
    </xdr:from>
    <xdr:to>
      <xdr:col>15</xdr:col>
      <xdr:colOff>50800</xdr:colOff>
      <xdr:row>30</xdr:row>
      <xdr:rowOff>125527</xdr:rowOff>
    </xdr:to>
    <xdr:cxnSp macro="">
      <xdr:nvCxnSpPr>
        <xdr:cNvPr id="67" name="直線コネクタ 66"/>
        <xdr:cNvCxnSpPr/>
      </xdr:nvCxnSpPr>
      <xdr:spPr>
        <a:xfrm>
          <a:off x="2019300" y="5139372"/>
          <a:ext cx="889000" cy="12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131089</xdr:rowOff>
    </xdr:from>
    <xdr:to>
      <xdr:col>10</xdr:col>
      <xdr:colOff>114300</xdr:colOff>
      <xdr:row>29</xdr:row>
      <xdr:rowOff>167322</xdr:rowOff>
    </xdr:to>
    <xdr:cxnSp macro="">
      <xdr:nvCxnSpPr>
        <xdr:cNvPr id="70" name="直線コネクタ 69"/>
        <xdr:cNvCxnSpPr/>
      </xdr:nvCxnSpPr>
      <xdr:spPr>
        <a:xfrm>
          <a:off x="1130300" y="5103139"/>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108018</xdr:rowOff>
    </xdr:from>
    <xdr:ext cx="534377" cy="259045"/>
    <xdr:sp macro="" textlink="">
      <xdr:nvSpPr>
        <xdr:cNvPr id="72" name="テキスト ボックス 71"/>
        <xdr:cNvSpPr txBox="1"/>
      </xdr:nvSpPr>
      <xdr:spPr>
        <a:xfrm>
          <a:off x="1752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135145</xdr:rowOff>
    </xdr:from>
    <xdr:ext cx="534377" cy="259045"/>
    <xdr:sp macro="" textlink="">
      <xdr:nvSpPr>
        <xdr:cNvPr id="74" name="テキスト ボックス 73"/>
        <xdr:cNvSpPr txBox="1"/>
      </xdr:nvSpPr>
      <xdr:spPr>
        <a:xfrm>
          <a:off x="863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148107</xdr:rowOff>
    </xdr:from>
    <xdr:to>
      <xdr:col>24</xdr:col>
      <xdr:colOff>114300</xdr:colOff>
      <xdr:row>30</xdr:row>
      <xdr:rowOff>78257</xdr:rowOff>
    </xdr:to>
    <xdr:sp macro="" textlink="">
      <xdr:nvSpPr>
        <xdr:cNvPr id="80" name="楕円 79"/>
        <xdr:cNvSpPr/>
      </xdr:nvSpPr>
      <xdr:spPr>
        <a:xfrm>
          <a:off x="4584700" y="512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101134</xdr:rowOff>
    </xdr:from>
    <xdr:ext cx="534377" cy="259045"/>
    <xdr:sp macro="" textlink="">
      <xdr:nvSpPr>
        <xdr:cNvPr id="81" name="人件費該当値テキスト"/>
        <xdr:cNvSpPr txBox="1"/>
      </xdr:nvSpPr>
      <xdr:spPr>
        <a:xfrm>
          <a:off x="4686300" y="50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6337</xdr:rowOff>
    </xdr:from>
    <xdr:to>
      <xdr:col>20</xdr:col>
      <xdr:colOff>38100</xdr:colOff>
      <xdr:row>30</xdr:row>
      <xdr:rowOff>107937</xdr:rowOff>
    </xdr:to>
    <xdr:sp macro="" textlink="">
      <xdr:nvSpPr>
        <xdr:cNvPr id="82" name="楕円 81"/>
        <xdr:cNvSpPr/>
      </xdr:nvSpPr>
      <xdr:spPr>
        <a:xfrm>
          <a:off x="3746500" y="51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124464</xdr:rowOff>
    </xdr:from>
    <xdr:ext cx="534377" cy="259045"/>
    <xdr:sp macro="" textlink="">
      <xdr:nvSpPr>
        <xdr:cNvPr id="83" name="テキスト ボックス 82"/>
        <xdr:cNvSpPr txBox="1"/>
      </xdr:nvSpPr>
      <xdr:spPr>
        <a:xfrm>
          <a:off x="3530111" y="492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74727</xdr:rowOff>
    </xdr:from>
    <xdr:to>
      <xdr:col>15</xdr:col>
      <xdr:colOff>101600</xdr:colOff>
      <xdr:row>31</xdr:row>
      <xdr:rowOff>4877</xdr:rowOff>
    </xdr:to>
    <xdr:sp macro="" textlink="">
      <xdr:nvSpPr>
        <xdr:cNvPr id="84" name="楕円 83"/>
        <xdr:cNvSpPr/>
      </xdr:nvSpPr>
      <xdr:spPr>
        <a:xfrm>
          <a:off x="2857500" y="521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21404</xdr:rowOff>
    </xdr:from>
    <xdr:ext cx="534377" cy="259045"/>
    <xdr:sp macro="" textlink="">
      <xdr:nvSpPr>
        <xdr:cNvPr id="85" name="テキスト ボックス 84"/>
        <xdr:cNvSpPr txBox="1"/>
      </xdr:nvSpPr>
      <xdr:spPr>
        <a:xfrm>
          <a:off x="2641111" y="499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116522</xdr:rowOff>
    </xdr:from>
    <xdr:to>
      <xdr:col>10</xdr:col>
      <xdr:colOff>165100</xdr:colOff>
      <xdr:row>30</xdr:row>
      <xdr:rowOff>46672</xdr:rowOff>
    </xdr:to>
    <xdr:sp macro="" textlink="">
      <xdr:nvSpPr>
        <xdr:cNvPr id="86" name="楕円 85"/>
        <xdr:cNvSpPr/>
      </xdr:nvSpPr>
      <xdr:spPr>
        <a:xfrm>
          <a:off x="1968500" y="50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63199</xdr:rowOff>
    </xdr:from>
    <xdr:ext cx="534377" cy="259045"/>
    <xdr:sp macro="" textlink="">
      <xdr:nvSpPr>
        <xdr:cNvPr id="87" name="テキスト ボックス 86"/>
        <xdr:cNvSpPr txBox="1"/>
      </xdr:nvSpPr>
      <xdr:spPr>
        <a:xfrm>
          <a:off x="1752111" y="486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80289</xdr:rowOff>
    </xdr:from>
    <xdr:to>
      <xdr:col>6</xdr:col>
      <xdr:colOff>38100</xdr:colOff>
      <xdr:row>30</xdr:row>
      <xdr:rowOff>10439</xdr:rowOff>
    </xdr:to>
    <xdr:sp macro="" textlink="">
      <xdr:nvSpPr>
        <xdr:cNvPr id="88" name="楕円 87"/>
        <xdr:cNvSpPr/>
      </xdr:nvSpPr>
      <xdr:spPr>
        <a:xfrm>
          <a:off x="1079500" y="50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26966</xdr:rowOff>
    </xdr:from>
    <xdr:ext cx="534377" cy="259045"/>
    <xdr:sp macro="" textlink="">
      <xdr:nvSpPr>
        <xdr:cNvPr id="89" name="テキスト ボックス 88"/>
        <xdr:cNvSpPr txBox="1"/>
      </xdr:nvSpPr>
      <xdr:spPr>
        <a:xfrm>
          <a:off x="863111" y="48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8039</xdr:rowOff>
    </xdr:from>
    <xdr:to>
      <xdr:col>24</xdr:col>
      <xdr:colOff>63500</xdr:colOff>
      <xdr:row>58</xdr:row>
      <xdr:rowOff>19279</xdr:rowOff>
    </xdr:to>
    <xdr:cxnSp macro="">
      <xdr:nvCxnSpPr>
        <xdr:cNvPr id="119" name="直線コネクタ 118"/>
        <xdr:cNvCxnSpPr/>
      </xdr:nvCxnSpPr>
      <xdr:spPr>
        <a:xfrm flipV="1">
          <a:off x="3797300" y="9952139"/>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166167</xdr:rowOff>
    </xdr:from>
    <xdr:to>
      <xdr:col>19</xdr:col>
      <xdr:colOff>177800</xdr:colOff>
      <xdr:row>58</xdr:row>
      <xdr:rowOff>19279</xdr:rowOff>
    </xdr:to>
    <xdr:cxnSp macro="">
      <xdr:nvCxnSpPr>
        <xdr:cNvPr id="122" name="直線コネクタ 121"/>
        <xdr:cNvCxnSpPr/>
      </xdr:nvCxnSpPr>
      <xdr:spPr>
        <a:xfrm>
          <a:off x="2908300" y="9938817"/>
          <a:ext cx="8890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166167</xdr:rowOff>
    </xdr:from>
    <xdr:to>
      <xdr:col>15</xdr:col>
      <xdr:colOff>50800</xdr:colOff>
      <xdr:row>58</xdr:row>
      <xdr:rowOff>22987</xdr:rowOff>
    </xdr:to>
    <xdr:cxnSp macro="">
      <xdr:nvCxnSpPr>
        <xdr:cNvPr id="125" name="直線コネクタ 124"/>
        <xdr:cNvCxnSpPr/>
      </xdr:nvCxnSpPr>
      <xdr:spPr>
        <a:xfrm flipV="1">
          <a:off x="2019300" y="9938817"/>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22987</xdr:rowOff>
    </xdr:from>
    <xdr:to>
      <xdr:col>10</xdr:col>
      <xdr:colOff>114300</xdr:colOff>
      <xdr:row>58</xdr:row>
      <xdr:rowOff>37326</xdr:rowOff>
    </xdr:to>
    <xdr:cxnSp macro="">
      <xdr:nvCxnSpPr>
        <xdr:cNvPr id="128" name="直線コネクタ 127"/>
        <xdr:cNvCxnSpPr/>
      </xdr:nvCxnSpPr>
      <xdr:spPr>
        <a:xfrm flipV="1">
          <a:off x="1130300" y="9967087"/>
          <a:ext cx="889000" cy="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64888</xdr:rowOff>
    </xdr:from>
    <xdr:ext cx="534377" cy="259045"/>
    <xdr:sp macro="" textlink="">
      <xdr:nvSpPr>
        <xdr:cNvPr id="130" name="テキスト ボックス 129"/>
        <xdr:cNvSpPr txBox="1"/>
      </xdr:nvSpPr>
      <xdr:spPr>
        <a:xfrm>
          <a:off x="1752111" y="96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80510</xdr:rowOff>
    </xdr:from>
    <xdr:ext cx="534377" cy="259045"/>
    <xdr:sp macro="" textlink="">
      <xdr:nvSpPr>
        <xdr:cNvPr id="132" name="テキスト ボックス 131"/>
        <xdr:cNvSpPr txBox="1"/>
      </xdr:nvSpPr>
      <xdr:spPr>
        <a:xfrm>
          <a:off x="863111" y="96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128689</xdr:rowOff>
    </xdr:from>
    <xdr:to>
      <xdr:col>24</xdr:col>
      <xdr:colOff>114300</xdr:colOff>
      <xdr:row>58</xdr:row>
      <xdr:rowOff>58839</xdr:rowOff>
    </xdr:to>
    <xdr:sp macro="" textlink="">
      <xdr:nvSpPr>
        <xdr:cNvPr id="138" name="楕円 137"/>
        <xdr:cNvSpPr/>
      </xdr:nvSpPr>
      <xdr:spPr>
        <a:xfrm>
          <a:off x="4584700" y="99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107116</xdr:rowOff>
    </xdr:from>
    <xdr:ext cx="534377" cy="259045"/>
    <xdr:sp macro="" textlink="">
      <xdr:nvSpPr>
        <xdr:cNvPr id="139" name="物件費該当値テキスト"/>
        <xdr:cNvSpPr txBox="1"/>
      </xdr:nvSpPr>
      <xdr:spPr>
        <a:xfrm>
          <a:off x="4686300" y="98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139929</xdr:rowOff>
    </xdr:from>
    <xdr:to>
      <xdr:col>20</xdr:col>
      <xdr:colOff>38100</xdr:colOff>
      <xdr:row>58</xdr:row>
      <xdr:rowOff>70079</xdr:rowOff>
    </xdr:to>
    <xdr:sp macro="" textlink="">
      <xdr:nvSpPr>
        <xdr:cNvPr id="140" name="楕円 139"/>
        <xdr:cNvSpPr/>
      </xdr:nvSpPr>
      <xdr:spPr>
        <a:xfrm>
          <a:off x="3746500" y="9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61206</xdr:rowOff>
    </xdr:from>
    <xdr:ext cx="534377" cy="259045"/>
    <xdr:sp macro="" textlink="">
      <xdr:nvSpPr>
        <xdr:cNvPr id="141" name="テキスト ボックス 140"/>
        <xdr:cNvSpPr txBox="1"/>
      </xdr:nvSpPr>
      <xdr:spPr>
        <a:xfrm>
          <a:off x="3530111" y="100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115367</xdr:rowOff>
    </xdr:from>
    <xdr:to>
      <xdr:col>15</xdr:col>
      <xdr:colOff>101600</xdr:colOff>
      <xdr:row>58</xdr:row>
      <xdr:rowOff>45517</xdr:rowOff>
    </xdr:to>
    <xdr:sp macro="" textlink="">
      <xdr:nvSpPr>
        <xdr:cNvPr id="142" name="楕円 141"/>
        <xdr:cNvSpPr/>
      </xdr:nvSpPr>
      <xdr:spPr>
        <a:xfrm>
          <a:off x="2857500" y="98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36644</xdr:rowOff>
    </xdr:from>
    <xdr:ext cx="534377" cy="259045"/>
    <xdr:sp macro="" textlink="">
      <xdr:nvSpPr>
        <xdr:cNvPr id="143" name="テキスト ボックス 142"/>
        <xdr:cNvSpPr txBox="1"/>
      </xdr:nvSpPr>
      <xdr:spPr>
        <a:xfrm>
          <a:off x="2641111" y="99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143637</xdr:rowOff>
    </xdr:from>
    <xdr:to>
      <xdr:col>10</xdr:col>
      <xdr:colOff>165100</xdr:colOff>
      <xdr:row>58</xdr:row>
      <xdr:rowOff>73787</xdr:rowOff>
    </xdr:to>
    <xdr:sp macro="" textlink="">
      <xdr:nvSpPr>
        <xdr:cNvPr id="144" name="楕円 143"/>
        <xdr:cNvSpPr/>
      </xdr:nvSpPr>
      <xdr:spPr>
        <a:xfrm>
          <a:off x="1968500" y="99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64914</xdr:rowOff>
    </xdr:from>
    <xdr:ext cx="534377" cy="259045"/>
    <xdr:sp macro="" textlink="">
      <xdr:nvSpPr>
        <xdr:cNvPr id="145" name="テキスト ボックス 144"/>
        <xdr:cNvSpPr txBox="1"/>
      </xdr:nvSpPr>
      <xdr:spPr>
        <a:xfrm>
          <a:off x="1752111" y="100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157976</xdr:rowOff>
    </xdr:from>
    <xdr:to>
      <xdr:col>6</xdr:col>
      <xdr:colOff>38100</xdr:colOff>
      <xdr:row>58</xdr:row>
      <xdr:rowOff>88126</xdr:rowOff>
    </xdr:to>
    <xdr:sp macro="" textlink="">
      <xdr:nvSpPr>
        <xdr:cNvPr id="146" name="楕円 145"/>
        <xdr:cNvSpPr/>
      </xdr:nvSpPr>
      <xdr:spPr>
        <a:xfrm>
          <a:off x="1079500" y="99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79253</xdr:rowOff>
    </xdr:from>
    <xdr:ext cx="534377" cy="259045"/>
    <xdr:sp macro="" textlink="">
      <xdr:nvSpPr>
        <xdr:cNvPr id="147" name="テキスト ボックス 146"/>
        <xdr:cNvSpPr txBox="1"/>
      </xdr:nvSpPr>
      <xdr:spPr>
        <a:xfrm>
          <a:off x="863111" y="100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169526</xdr:rowOff>
    </xdr:from>
    <xdr:to>
      <xdr:col>24</xdr:col>
      <xdr:colOff>63500</xdr:colOff>
      <xdr:row>77</xdr:row>
      <xdr:rowOff>98769</xdr:rowOff>
    </xdr:to>
    <xdr:cxnSp macro="">
      <xdr:nvCxnSpPr>
        <xdr:cNvPr id="178" name="直線コネクタ 177"/>
        <xdr:cNvCxnSpPr/>
      </xdr:nvCxnSpPr>
      <xdr:spPr>
        <a:xfrm>
          <a:off x="3797300" y="13199726"/>
          <a:ext cx="838200" cy="1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169526</xdr:rowOff>
    </xdr:from>
    <xdr:to>
      <xdr:col>19</xdr:col>
      <xdr:colOff>177800</xdr:colOff>
      <xdr:row>77</xdr:row>
      <xdr:rowOff>11140</xdr:rowOff>
    </xdr:to>
    <xdr:cxnSp macro="">
      <xdr:nvCxnSpPr>
        <xdr:cNvPr id="181" name="直線コネクタ 180"/>
        <xdr:cNvCxnSpPr/>
      </xdr:nvCxnSpPr>
      <xdr:spPr>
        <a:xfrm flipV="1">
          <a:off x="2908300" y="13199726"/>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3955</xdr:rowOff>
    </xdr:from>
    <xdr:to>
      <xdr:col>15</xdr:col>
      <xdr:colOff>50800</xdr:colOff>
      <xdr:row>77</xdr:row>
      <xdr:rowOff>11140</xdr:rowOff>
    </xdr:to>
    <xdr:cxnSp macro="">
      <xdr:nvCxnSpPr>
        <xdr:cNvPr id="184" name="直線コネクタ 183"/>
        <xdr:cNvCxnSpPr/>
      </xdr:nvCxnSpPr>
      <xdr:spPr>
        <a:xfrm>
          <a:off x="2019300" y="13205605"/>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164629</xdr:rowOff>
    </xdr:from>
    <xdr:to>
      <xdr:col>10</xdr:col>
      <xdr:colOff>114300</xdr:colOff>
      <xdr:row>77</xdr:row>
      <xdr:rowOff>3955</xdr:rowOff>
    </xdr:to>
    <xdr:cxnSp macro="">
      <xdr:nvCxnSpPr>
        <xdr:cNvPr id="187" name="直線コネクタ 186"/>
        <xdr:cNvCxnSpPr/>
      </xdr:nvCxnSpPr>
      <xdr:spPr>
        <a:xfrm>
          <a:off x="1130300" y="13194829"/>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47660</xdr:rowOff>
    </xdr:from>
    <xdr:ext cx="469744" cy="259045"/>
    <xdr:sp macro="" textlink="">
      <xdr:nvSpPr>
        <xdr:cNvPr id="189" name="テキスト ボックス 188"/>
        <xdr:cNvSpPr txBox="1"/>
      </xdr:nvSpPr>
      <xdr:spPr>
        <a:xfrm>
          <a:off x="1784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32203</xdr:rowOff>
    </xdr:from>
    <xdr:ext cx="469744" cy="259045"/>
    <xdr:sp macro="" textlink="">
      <xdr:nvSpPr>
        <xdr:cNvPr id="191" name="テキスト ボックス 190"/>
        <xdr:cNvSpPr txBox="1"/>
      </xdr:nvSpPr>
      <xdr:spPr>
        <a:xfrm>
          <a:off x="895428" y="12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47969</xdr:rowOff>
    </xdr:from>
    <xdr:to>
      <xdr:col>24</xdr:col>
      <xdr:colOff>114300</xdr:colOff>
      <xdr:row>77</xdr:row>
      <xdr:rowOff>149569</xdr:rowOff>
    </xdr:to>
    <xdr:sp macro="" textlink="">
      <xdr:nvSpPr>
        <xdr:cNvPr id="197" name="楕円 196"/>
        <xdr:cNvSpPr/>
      </xdr:nvSpPr>
      <xdr:spPr>
        <a:xfrm>
          <a:off x="4584700" y="132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26396</xdr:rowOff>
    </xdr:from>
    <xdr:ext cx="469744" cy="259045"/>
    <xdr:sp macro="" textlink="">
      <xdr:nvSpPr>
        <xdr:cNvPr id="198" name="維持補修費該当値テキスト"/>
        <xdr:cNvSpPr txBox="1"/>
      </xdr:nvSpPr>
      <xdr:spPr>
        <a:xfrm>
          <a:off x="4686300" y="1322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118726</xdr:rowOff>
    </xdr:from>
    <xdr:to>
      <xdr:col>20</xdr:col>
      <xdr:colOff>38100</xdr:colOff>
      <xdr:row>77</xdr:row>
      <xdr:rowOff>48876</xdr:rowOff>
    </xdr:to>
    <xdr:sp macro="" textlink="">
      <xdr:nvSpPr>
        <xdr:cNvPr id="199" name="楕円 198"/>
        <xdr:cNvSpPr/>
      </xdr:nvSpPr>
      <xdr:spPr>
        <a:xfrm>
          <a:off x="3746500" y="131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40003</xdr:rowOff>
    </xdr:from>
    <xdr:ext cx="469744" cy="259045"/>
    <xdr:sp macro="" textlink="">
      <xdr:nvSpPr>
        <xdr:cNvPr id="200" name="テキスト ボックス 199"/>
        <xdr:cNvSpPr txBox="1"/>
      </xdr:nvSpPr>
      <xdr:spPr>
        <a:xfrm>
          <a:off x="3562428" y="1324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131790</xdr:rowOff>
    </xdr:from>
    <xdr:to>
      <xdr:col>15</xdr:col>
      <xdr:colOff>101600</xdr:colOff>
      <xdr:row>77</xdr:row>
      <xdr:rowOff>61940</xdr:rowOff>
    </xdr:to>
    <xdr:sp macro="" textlink="">
      <xdr:nvSpPr>
        <xdr:cNvPr id="201" name="楕円 200"/>
        <xdr:cNvSpPr/>
      </xdr:nvSpPr>
      <xdr:spPr>
        <a:xfrm>
          <a:off x="2857500" y="131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53067</xdr:rowOff>
    </xdr:from>
    <xdr:ext cx="469744" cy="259045"/>
    <xdr:sp macro="" textlink="">
      <xdr:nvSpPr>
        <xdr:cNvPr id="202" name="テキスト ボックス 201"/>
        <xdr:cNvSpPr txBox="1"/>
      </xdr:nvSpPr>
      <xdr:spPr>
        <a:xfrm>
          <a:off x="2673428" y="132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124605</xdr:rowOff>
    </xdr:from>
    <xdr:to>
      <xdr:col>10</xdr:col>
      <xdr:colOff>165100</xdr:colOff>
      <xdr:row>77</xdr:row>
      <xdr:rowOff>54755</xdr:rowOff>
    </xdr:to>
    <xdr:sp macro="" textlink="">
      <xdr:nvSpPr>
        <xdr:cNvPr id="203" name="楕円 202"/>
        <xdr:cNvSpPr/>
      </xdr:nvSpPr>
      <xdr:spPr>
        <a:xfrm>
          <a:off x="1968500" y="131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45882</xdr:rowOff>
    </xdr:from>
    <xdr:ext cx="469744" cy="259045"/>
    <xdr:sp macro="" textlink="">
      <xdr:nvSpPr>
        <xdr:cNvPr id="204" name="テキスト ボックス 203"/>
        <xdr:cNvSpPr txBox="1"/>
      </xdr:nvSpPr>
      <xdr:spPr>
        <a:xfrm>
          <a:off x="1784428" y="1324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113829</xdr:rowOff>
    </xdr:from>
    <xdr:to>
      <xdr:col>6</xdr:col>
      <xdr:colOff>38100</xdr:colOff>
      <xdr:row>77</xdr:row>
      <xdr:rowOff>43979</xdr:rowOff>
    </xdr:to>
    <xdr:sp macro="" textlink="">
      <xdr:nvSpPr>
        <xdr:cNvPr id="205" name="楕円 204"/>
        <xdr:cNvSpPr/>
      </xdr:nvSpPr>
      <xdr:spPr>
        <a:xfrm>
          <a:off x="1079500" y="131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35106</xdr:rowOff>
    </xdr:from>
    <xdr:ext cx="469744" cy="259045"/>
    <xdr:sp macro="" textlink="">
      <xdr:nvSpPr>
        <xdr:cNvPr id="206" name="テキスト ボックス 205"/>
        <xdr:cNvSpPr txBox="1"/>
      </xdr:nvSpPr>
      <xdr:spPr>
        <a:xfrm>
          <a:off x="895428" y="132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10897</xdr:rowOff>
    </xdr:from>
    <xdr:to>
      <xdr:col>24</xdr:col>
      <xdr:colOff>63500</xdr:colOff>
      <xdr:row>96</xdr:row>
      <xdr:rowOff>43256</xdr:rowOff>
    </xdr:to>
    <xdr:cxnSp macro="">
      <xdr:nvCxnSpPr>
        <xdr:cNvPr id="236" name="直線コネクタ 235"/>
        <xdr:cNvCxnSpPr/>
      </xdr:nvCxnSpPr>
      <xdr:spPr>
        <a:xfrm>
          <a:off x="3797300" y="16470097"/>
          <a:ext cx="8382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10897</xdr:rowOff>
    </xdr:from>
    <xdr:to>
      <xdr:col>19</xdr:col>
      <xdr:colOff>177800</xdr:colOff>
      <xdr:row>96</xdr:row>
      <xdr:rowOff>36309</xdr:rowOff>
    </xdr:to>
    <xdr:cxnSp macro="">
      <xdr:nvCxnSpPr>
        <xdr:cNvPr id="239" name="直線コネクタ 238"/>
        <xdr:cNvCxnSpPr/>
      </xdr:nvCxnSpPr>
      <xdr:spPr>
        <a:xfrm flipV="1">
          <a:off x="2908300" y="16470097"/>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36309</xdr:rowOff>
    </xdr:from>
    <xdr:to>
      <xdr:col>15</xdr:col>
      <xdr:colOff>50800</xdr:colOff>
      <xdr:row>96</xdr:row>
      <xdr:rowOff>96889</xdr:rowOff>
    </xdr:to>
    <xdr:cxnSp macro="">
      <xdr:nvCxnSpPr>
        <xdr:cNvPr id="242" name="直線コネクタ 241"/>
        <xdr:cNvCxnSpPr/>
      </xdr:nvCxnSpPr>
      <xdr:spPr>
        <a:xfrm flipV="1">
          <a:off x="2019300" y="16495509"/>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96889</xdr:rowOff>
    </xdr:from>
    <xdr:to>
      <xdr:col>10</xdr:col>
      <xdr:colOff>114300</xdr:colOff>
      <xdr:row>96</xdr:row>
      <xdr:rowOff>104915</xdr:rowOff>
    </xdr:to>
    <xdr:cxnSp macro="">
      <xdr:nvCxnSpPr>
        <xdr:cNvPr id="245" name="直線コネクタ 244"/>
        <xdr:cNvCxnSpPr/>
      </xdr:nvCxnSpPr>
      <xdr:spPr>
        <a:xfrm flipV="1">
          <a:off x="1130300" y="16556089"/>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47" name="テキスト ボックス 246"/>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163906</xdr:rowOff>
    </xdr:from>
    <xdr:to>
      <xdr:col>24</xdr:col>
      <xdr:colOff>114300</xdr:colOff>
      <xdr:row>96</xdr:row>
      <xdr:rowOff>94056</xdr:rowOff>
    </xdr:to>
    <xdr:sp macro="" textlink="">
      <xdr:nvSpPr>
        <xdr:cNvPr id="255" name="楕円 254"/>
        <xdr:cNvSpPr/>
      </xdr:nvSpPr>
      <xdr:spPr>
        <a:xfrm>
          <a:off x="4584700" y="16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142333</xdr:rowOff>
    </xdr:from>
    <xdr:ext cx="599010" cy="259045"/>
    <xdr:sp macro="" textlink="">
      <xdr:nvSpPr>
        <xdr:cNvPr id="256" name="扶助費該当値テキスト"/>
        <xdr:cNvSpPr txBox="1"/>
      </xdr:nvSpPr>
      <xdr:spPr>
        <a:xfrm>
          <a:off x="4686300" y="1643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131547</xdr:rowOff>
    </xdr:from>
    <xdr:to>
      <xdr:col>20</xdr:col>
      <xdr:colOff>38100</xdr:colOff>
      <xdr:row>96</xdr:row>
      <xdr:rowOff>61697</xdr:rowOff>
    </xdr:to>
    <xdr:sp macro="" textlink="">
      <xdr:nvSpPr>
        <xdr:cNvPr id="257" name="楕円 256"/>
        <xdr:cNvSpPr/>
      </xdr:nvSpPr>
      <xdr:spPr>
        <a:xfrm>
          <a:off x="3746500" y="16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52824</xdr:rowOff>
    </xdr:from>
    <xdr:ext cx="599010" cy="259045"/>
    <xdr:sp macro="" textlink="">
      <xdr:nvSpPr>
        <xdr:cNvPr id="258" name="テキスト ボックス 257"/>
        <xdr:cNvSpPr txBox="1"/>
      </xdr:nvSpPr>
      <xdr:spPr>
        <a:xfrm>
          <a:off x="3497795" y="1651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156959</xdr:rowOff>
    </xdr:from>
    <xdr:to>
      <xdr:col>15</xdr:col>
      <xdr:colOff>101600</xdr:colOff>
      <xdr:row>96</xdr:row>
      <xdr:rowOff>87109</xdr:rowOff>
    </xdr:to>
    <xdr:sp macro="" textlink="">
      <xdr:nvSpPr>
        <xdr:cNvPr id="259" name="楕円 258"/>
        <xdr:cNvSpPr/>
      </xdr:nvSpPr>
      <xdr:spPr>
        <a:xfrm>
          <a:off x="2857500" y="164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78236</xdr:rowOff>
    </xdr:from>
    <xdr:ext cx="599010" cy="259045"/>
    <xdr:sp macro="" textlink="">
      <xdr:nvSpPr>
        <xdr:cNvPr id="260" name="テキスト ボックス 259"/>
        <xdr:cNvSpPr txBox="1"/>
      </xdr:nvSpPr>
      <xdr:spPr>
        <a:xfrm>
          <a:off x="2608795" y="1653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46089</xdr:rowOff>
    </xdr:from>
    <xdr:to>
      <xdr:col>10</xdr:col>
      <xdr:colOff>165100</xdr:colOff>
      <xdr:row>96</xdr:row>
      <xdr:rowOff>147689</xdr:rowOff>
    </xdr:to>
    <xdr:sp macro="" textlink="">
      <xdr:nvSpPr>
        <xdr:cNvPr id="261" name="楕円 260"/>
        <xdr:cNvSpPr/>
      </xdr:nvSpPr>
      <xdr:spPr>
        <a:xfrm>
          <a:off x="1968500" y="165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164216</xdr:rowOff>
    </xdr:from>
    <xdr:ext cx="534377" cy="259045"/>
    <xdr:sp macro="" textlink="">
      <xdr:nvSpPr>
        <xdr:cNvPr id="262" name="テキスト ボックス 261"/>
        <xdr:cNvSpPr txBox="1"/>
      </xdr:nvSpPr>
      <xdr:spPr>
        <a:xfrm>
          <a:off x="1752111" y="1628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54115</xdr:rowOff>
    </xdr:from>
    <xdr:to>
      <xdr:col>6</xdr:col>
      <xdr:colOff>38100</xdr:colOff>
      <xdr:row>96</xdr:row>
      <xdr:rowOff>155715</xdr:rowOff>
    </xdr:to>
    <xdr:sp macro="" textlink="">
      <xdr:nvSpPr>
        <xdr:cNvPr id="263" name="楕円 262"/>
        <xdr:cNvSpPr/>
      </xdr:nvSpPr>
      <xdr:spPr>
        <a:xfrm>
          <a:off x="1079500" y="165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792</xdr:rowOff>
    </xdr:from>
    <xdr:ext cx="534377" cy="259045"/>
    <xdr:sp macro="" textlink="">
      <xdr:nvSpPr>
        <xdr:cNvPr id="264" name="テキスト ボックス 263"/>
        <xdr:cNvSpPr txBox="1"/>
      </xdr:nvSpPr>
      <xdr:spPr>
        <a:xfrm>
          <a:off x="863111" y="162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79445</xdr:rowOff>
    </xdr:from>
    <xdr:to>
      <xdr:col>55</xdr:col>
      <xdr:colOff>0</xdr:colOff>
      <xdr:row>36</xdr:row>
      <xdr:rowOff>124384</xdr:rowOff>
    </xdr:to>
    <xdr:cxnSp macro="">
      <xdr:nvCxnSpPr>
        <xdr:cNvPr id="293" name="直線コネクタ 292"/>
        <xdr:cNvCxnSpPr/>
      </xdr:nvCxnSpPr>
      <xdr:spPr>
        <a:xfrm flipV="1">
          <a:off x="9639300" y="6251645"/>
          <a:ext cx="838200" cy="4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134218</xdr:rowOff>
    </xdr:from>
    <xdr:ext cx="534377" cy="259045"/>
    <xdr:sp macro="" textlink="">
      <xdr:nvSpPr>
        <xdr:cNvPr id="294"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118974</xdr:rowOff>
    </xdr:from>
    <xdr:to>
      <xdr:col>50</xdr:col>
      <xdr:colOff>114300</xdr:colOff>
      <xdr:row>36</xdr:row>
      <xdr:rowOff>124384</xdr:rowOff>
    </xdr:to>
    <xdr:cxnSp macro="">
      <xdr:nvCxnSpPr>
        <xdr:cNvPr id="296" name="直線コネクタ 295"/>
        <xdr:cNvCxnSpPr/>
      </xdr:nvCxnSpPr>
      <xdr:spPr>
        <a:xfrm>
          <a:off x="8750300" y="629117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70320</xdr:rowOff>
    </xdr:from>
    <xdr:to>
      <xdr:col>45</xdr:col>
      <xdr:colOff>177800</xdr:colOff>
      <xdr:row>36</xdr:row>
      <xdr:rowOff>118974</xdr:rowOff>
    </xdr:to>
    <xdr:cxnSp macro="">
      <xdr:nvCxnSpPr>
        <xdr:cNvPr id="299" name="直線コネクタ 298"/>
        <xdr:cNvCxnSpPr/>
      </xdr:nvCxnSpPr>
      <xdr:spPr>
        <a:xfrm>
          <a:off x="7861300" y="6242520"/>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70320</xdr:rowOff>
    </xdr:from>
    <xdr:to>
      <xdr:col>41</xdr:col>
      <xdr:colOff>50800</xdr:colOff>
      <xdr:row>36</xdr:row>
      <xdr:rowOff>128365</xdr:rowOff>
    </xdr:to>
    <xdr:cxnSp macro="">
      <xdr:nvCxnSpPr>
        <xdr:cNvPr id="302" name="直線コネクタ 301"/>
        <xdr:cNvCxnSpPr/>
      </xdr:nvCxnSpPr>
      <xdr:spPr>
        <a:xfrm flipV="1">
          <a:off x="6972300" y="6242520"/>
          <a:ext cx="889000" cy="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38206</xdr:rowOff>
    </xdr:from>
    <xdr:ext cx="534377" cy="259045"/>
    <xdr:sp macro="" textlink="">
      <xdr:nvSpPr>
        <xdr:cNvPr id="304" name="テキスト ボックス 303"/>
        <xdr:cNvSpPr txBox="1"/>
      </xdr:nvSpPr>
      <xdr:spPr>
        <a:xfrm>
          <a:off x="7594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86841</xdr:rowOff>
    </xdr:from>
    <xdr:ext cx="534377" cy="259045"/>
    <xdr:sp macro="" textlink="">
      <xdr:nvSpPr>
        <xdr:cNvPr id="306" name="テキスト ボックス 305"/>
        <xdr:cNvSpPr txBox="1"/>
      </xdr:nvSpPr>
      <xdr:spPr>
        <a:xfrm>
          <a:off x="6705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28645</xdr:rowOff>
    </xdr:from>
    <xdr:to>
      <xdr:col>55</xdr:col>
      <xdr:colOff>50800</xdr:colOff>
      <xdr:row>36</xdr:row>
      <xdr:rowOff>130245</xdr:rowOff>
    </xdr:to>
    <xdr:sp macro="" textlink="">
      <xdr:nvSpPr>
        <xdr:cNvPr id="312" name="楕円 311"/>
        <xdr:cNvSpPr/>
      </xdr:nvSpPr>
      <xdr:spPr>
        <a:xfrm>
          <a:off x="10426700" y="62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7072</xdr:rowOff>
    </xdr:from>
    <xdr:ext cx="534377" cy="259045"/>
    <xdr:sp macro="" textlink="">
      <xdr:nvSpPr>
        <xdr:cNvPr id="313" name="補助費等該当値テキスト"/>
        <xdr:cNvSpPr txBox="1"/>
      </xdr:nvSpPr>
      <xdr:spPr>
        <a:xfrm>
          <a:off x="10528300" y="61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73584</xdr:rowOff>
    </xdr:from>
    <xdr:to>
      <xdr:col>50</xdr:col>
      <xdr:colOff>165100</xdr:colOff>
      <xdr:row>37</xdr:row>
      <xdr:rowOff>3734</xdr:rowOff>
    </xdr:to>
    <xdr:sp macro="" textlink="">
      <xdr:nvSpPr>
        <xdr:cNvPr id="314" name="楕円 313"/>
        <xdr:cNvSpPr/>
      </xdr:nvSpPr>
      <xdr:spPr>
        <a:xfrm>
          <a:off x="9588500" y="62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166311</xdr:rowOff>
    </xdr:from>
    <xdr:ext cx="534377" cy="259045"/>
    <xdr:sp macro="" textlink="">
      <xdr:nvSpPr>
        <xdr:cNvPr id="315" name="テキスト ボックス 314"/>
        <xdr:cNvSpPr txBox="1"/>
      </xdr:nvSpPr>
      <xdr:spPr>
        <a:xfrm>
          <a:off x="9372111" y="633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68174</xdr:rowOff>
    </xdr:from>
    <xdr:to>
      <xdr:col>46</xdr:col>
      <xdr:colOff>38100</xdr:colOff>
      <xdr:row>36</xdr:row>
      <xdr:rowOff>169774</xdr:rowOff>
    </xdr:to>
    <xdr:sp macro="" textlink="">
      <xdr:nvSpPr>
        <xdr:cNvPr id="316" name="楕円 315"/>
        <xdr:cNvSpPr/>
      </xdr:nvSpPr>
      <xdr:spPr>
        <a:xfrm>
          <a:off x="8699500" y="62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160901</xdr:rowOff>
    </xdr:from>
    <xdr:ext cx="534377" cy="259045"/>
    <xdr:sp macro="" textlink="">
      <xdr:nvSpPr>
        <xdr:cNvPr id="317" name="テキスト ボックス 316"/>
        <xdr:cNvSpPr txBox="1"/>
      </xdr:nvSpPr>
      <xdr:spPr>
        <a:xfrm>
          <a:off x="8483111" y="63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19520</xdr:rowOff>
    </xdr:from>
    <xdr:to>
      <xdr:col>41</xdr:col>
      <xdr:colOff>101600</xdr:colOff>
      <xdr:row>36</xdr:row>
      <xdr:rowOff>121120</xdr:rowOff>
    </xdr:to>
    <xdr:sp macro="" textlink="">
      <xdr:nvSpPr>
        <xdr:cNvPr id="318" name="楕円 317"/>
        <xdr:cNvSpPr/>
      </xdr:nvSpPr>
      <xdr:spPr>
        <a:xfrm>
          <a:off x="7810500" y="61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112247</xdr:rowOff>
    </xdr:from>
    <xdr:ext cx="534377" cy="259045"/>
    <xdr:sp macro="" textlink="">
      <xdr:nvSpPr>
        <xdr:cNvPr id="319" name="テキスト ボックス 318"/>
        <xdr:cNvSpPr txBox="1"/>
      </xdr:nvSpPr>
      <xdr:spPr>
        <a:xfrm>
          <a:off x="7594111" y="628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77565</xdr:rowOff>
    </xdr:from>
    <xdr:to>
      <xdr:col>36</xdr:col>
      <xdr:colOff>165100</xdr:colOff>
      <xdr:row>37</xdr:row>
      <xdr:rowOff>7715</xdr:rowOff>
    </xdr:to>
    <xdr:sp macro="" textlink="">
      <xdr:nvSpPr>
        <xdr:cNvPr id="320" name="楕円 319"/>
        <xdr:cNvSpPr/>
      </xdr:nvSpPr>
      <xdr:spPr>
        <a:xfrm>
          <a:off x="6921500" y="62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170292</xdr:rowOff>
    </xdr:from>
    <xdr:ext cx="534377" cy="259045"/>
    <xdr:sp macro="" textlink="">
      <xdr:nvSpPr>
        <xdr:cNvPr id="321" name="テキスト ボックス 320"/>
        <xdr:cNvSpPr txBox="1"/>
      </xdr:nvSpPr>
      <xdr:spPr>
        <a:xfrm>
          <a:off x="6705111" y="63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xdr:rowOff>
    </xdr:from>
    <xdr:to>
      <xdr:col>55</xdr:col>
      <xdr:colOff>0</xdr:colOff>
      <xdr:row>56</xdr:row>
      <xdr:rowOff>136252</xdr:rowOff>
    </xdr:to>
    <xdr:cxnSp macro="">
      <xdr:nvCxnSpPr>
        <xdr:cNvPr id="351" name="直線コネクタ 350"/>
        <xdr:cNvCxnSpPr/>
      </xdr:nvCxnSpPr>
      <xdr:spPr>
        <a:xfrm flipV="1">
          <a:off x="9639300" y="9429756"/>
          <a:ext cx="838200" cy="3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136252</xdr:rowOff>
    </xdr:from>
    <xdr:to>
      <xdr:col>50</xdr:col>
      <xdr:colOff>114300</xdr:colOff>
      <xdr:row>57</xdr:row>
      <xdr:rowOff>139891</xdr:rowOff>
    </xdr:to>
    <xdr:cxnSp macro="">
      <xdr:nvCxnSpPr>
        <xdr:cNvPr id="354" name="直線コネクタ 353"/>
        <xdr:cNvCxnSpPr/>
      </xdr:nvCxnSpPr>
      <xdr:spPr>
        <a:xfrm flipV="1">
          <a:off x="8750300" y="9737452"/>
          <a:ext cx="889000" cy="17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91050</xdr:rowOff>
    </xdr:from>
    <xdr:ext cx="534377" cy="259045"/>
    <xdr:sp macro="" textlink="">
      <xdr:nvSpPr>
        <xdr:cNvPr id="356" name="テキスト ボックス 355"/>
        <xdr:cNvSpPr txBox="1"/>
      </xdr:nvSpPr>
      <xdr:spPr>
        <a:xfrm>
          <a:off x="9372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67748</xdr:rowOff>
    </xdr:from>
    <xdr:to>
      <xdr:col>45</xdr:col>
      <xdr:colOff>177800</xdr:colOff>
      <xdr:row>57</xdr:row>
      <xdr:rowOff>139891</xdr:rowOff>
    </xdr:to>
    <xdr:cxnSp macro="">
      <xdr:nvCxnSpPr>
        <xdr:cNvPr id="357" name="直線コネクタ 356"/>
        <xdr:cNvCxnSpPr/>
      </xdr:nvCxnSpPr>
      <xdr:spPr>
        <a:xfrm>
          <a:off x="7861300" y="8983148"/>
          <a:ext cx="889000" cy="9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67748</xdr:rowOff>
    </xdr:from>
    <xdr:to>
      <xdr:col>41</xdr:col>
      <xdr:colOff>50800</xdr:colOff>
      <xdr:row>53</xdr:row>
      <xdr:rowOff>137871</xdr:rowOff>
    </xdr:to>
    <xdr:cxnSp macro="">
      <xdr:nvCxnSpPr>
        <xdr:cNvPr id="360" name="直線コネクタ 359"/>
        <xdr:cNvCxnSpPr/>
      </xdr:nvCxnSpPr>
      <xdr:spPr>
        <a:xfrm flipV="1">
          <a:off x="6972300" y="8983148"/>
          <a:ext cx="889000" cy="2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152023</xdr:rowOff>
    </xdr:from>
    <xdr:ext cx="534377" cy="259045"/>
    <xdr:sp macro="" textlink="">
      <xdr:nvSpPr>
        <xdr:cNvPr id="362" name="テキスト ボックス 361"/>
        <xdr:cNvSpPr txBox="1"/>
      </xdr:nvSpPr>
      <xdr:spPr>
        <a:xfrm>
          <a:off x="7594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12806</xdr:rowOff>
    </xdr:from>
    <xdr:ext cx="534377" cy="259045"/>
    <xdr:sp macro="" textlink="">
      <xdr:nvSpPr>
        <xdr:cNvPr id="364" name="テキスト ボックス 363"/>
        <xdr:cNvSpPr txBox="1"/>
      </xdr:nvSpPr>
      <xdr:spPr>
        <a:xfrm>
          <a:off x="6705111" y="978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120656</xdr:rowOff>
    </xdr:from>
    <xdr:to>
      <xdr:col>55</xdr:col>
      <xdr:colOff>50800</xdr:colOff>
      <xdr:row>55</xdr:row>
      <xdr:rowOff>50806</xdr:rowOff>
    </xdr:to>
    <xdr:sp macro="" textlink="">
      <xdr:nvSpPr>
        <xdr:cNvPr id="370" name="楕円 369"/>
        <xdr:cNvSpPr/>
      </xdr:nvSpPr>
      <xdr:spPr>
        <a:xfrm>
          <a:off x="10426700" y="9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143533</xdr:rowOff>
    </xdr:from>
    <xdr:ext cx="534377" cy="259045"/>
    <xdr:sp macro="" textlink="">
      <xdr:nvSpPr>
        <xdr:cNvPr id="371" name="普通建設事業費該当値テキスト"/>
        <xdr:cNvSpPr txBox="1"/>
      </xdr:nvSpPr>
      <xdr:spPr>
        <a:xfrm>
          <a:off x="10528300" y="92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85452</xdr:rowOff>
    </xdr:from>
    <xdr:to>
      <xdr:col>50</xdr:col>
      <xdr:colOff>165100</xdr:colOff>
      <xdr:row>57</xdr:row>
      <xdr:rowOff>15602</xdr:rowOff>
    </xdr:to>
    <xdr:sp macro="" textlink="">
      <xdr:nvSpPr>
        <xdr:cNvPr id="372" name="楕円 371"/>
        <xdr:cNvSpPr/>
      </xdr:nvSpPr>
      <xdr:spPr>
        <a:xfrm>
          <a:off x="9588500" y="96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6729</xdr:rowOff>
    </xdr:from>
    <xdr:ext cx="534377" cy="259045"/>
    <xdr:sp macro="" textlink="">
      <xdr:nvSpPr>
        <xdr:cNvPr id="373" name="テキスト ボックス 372"/>
        <xdr:cNvSpPr txBox="1"/>
      </xdr:nvSpPr>
      <xdr:spPr>
        <a:xfrm>
          <a:off x="9372111" y="9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89091</xdr:rowOff>
    </xdr:from>
    <xdr:to>
      <xdr:col>46</xdr:col>
      <xdr:colOff>38100</xdr:colOff>
      <xdr:row>58</xdr:row>
      <xdr:rowOff>19241</xdr:rowOff>
    </xdr:to>
    <xdr:sp macro="" textlink="">
      <xdr:nvSpPr>
        <xdr:cNvPr id="374" name="楕円 373"/>
        <xdr:cNvSpPr/>
      </xdr:nvSpPr>
      <xdr:spPr>
        <a:xfrm>
          <a:off x="8699500" y="98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10368</xdr:rowOff>
    </xdr:from>
    <xdr:ext cx="534377" cy="259045"/>
    <xdr:sp macro="" textlink="">
      <xdr:nvSpPr>
        <xdr:cNvPr id="375" name="テキスト ボックス 374"/>
        <xdr:cNvSpPr txBox="1"/>
      </xdr:nvSpPr>
      <xdr:spPr>
        <a:xfrm>
          <a:off x="8483111" y="995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16948</xdr:rowOff>
    </xdr:from>
    <xdr:to>
      <xdr:col>41</xdr:col>
      <xdr:colOff>101600</xdr:colOff>
      <xdr:row>52</xdr:row>
      <xdr:rowOff>118548</xdr:rowOff>
    </xdr:to>
    <xdr:sp macro="" textlink="">
      <xdr:nvSpPr>
        <xdr:cNvPr id="376" name="楕円 375"/>
        <xdr:cNvSpPr/>
      </xdr:nvSpPr>
      <xdr:spPr>
        <a:xfrm>
          <a:off x="7810500" y="89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135075</xdr:rowOff>
    </xdr:from>
    <xdr:ext cx="534377" cy="259045"/>
    <xdr:sp macro="" textlink="">
      <xdr:nvSpPr>
        <xdr:cNvPr id="377" name="テキスト ボックス 376"/>
        <xdr:cNvSpPr txBox="1"/>
      </xdr:nvSpPr>
      <xdr:spPr>
        <a:xfrm>
          <a:off x="7594111" y="87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87071</xdr:rowOff>
    </xdr:from>
    <xdr:to>
      <xdr:col>36</xdr:col>
      <xdr:colOff>165100</xdr:colOff>
      <xdr:row>54</xdr:row>
      <xdr:rowOff>17221</xdr:rowOff>
    </xdr:to>
    <xdr:sp macro="" textlink="">
      <xdr:nvSpPr>
        <xdr:cNvPr id="378" name="楕円 377"/>
        <xdr:cNvSpPr/>
      </xdr:nvSpPr>
      <xdr:spPr>
        <a:xfrm>
          <a:off x="6921500" y="917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33748</xdr:rowOff>
    </xdr:from>
    <xdr:ext cx="534377" cy="259045"/>
    <xdr:sp macro="" textlink="">
      <xdr:nvSpPr>
        <xdr:cNvPr id="379" name="テキスト ボックス 378"/>
        <xdr:cNvSpPr txBox="1"/>
      </xdr:nvSpPr>
      <xdr:spPr>
        <a:xfrm>
          <a:off x="6705111" y="894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73667</xdr:rowOff>
    </xdr:from>
    <xdr:to>
      <xdr:col>55</xdr:col>
      <xdr:colOff>0</xdr:colOff>
      <xdr:row>77</xdr:row>
      <xdr:rowOff>155473</xdr:rowOff>
    </xdr:to>
    <xdr:cxnSp macro="">
      <xdr:nvCxnSpPr>
        <xdr:cNvPr id="410" name="直線コネクタ 409"/>
        <xdr:cNvCxnSpPr/>
      </xdr:nvCxnSpPr>
      <xdr:spPr>
        <a:xfrm flipV="1">
          <a:off x="9639300" y="13103867"/>
          <a:ext cx="838200" cy="2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155473</xdr:rowOff>
    </xdr:from>
    <xdr:to>
      <xdr:col>50</xdr:col>
      <xdr:colOff>114300</xdr:colOff>
      <xdr:row>78</xdr:row>
      <xdr:rowOff>104789</xdr:rowOff>
    </xdr:to>
    <xdr:cxnSp macro="">
      <xdr:nvCxnSpPr>
        <xdr:cNvPr id="413" name="直線コネクタ 412"/>
        <xdr:cNvCxnSpPr/>
      </xdr:nvCxnSpPr>
      <xdr:spPr>
        <a:xfrm flipV="1">
          <a:off x="8750300" y="13357123"/>
          <a:ext cx="889000" cy="1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66580</xdr:rowOff>
    </xdr:from>
    <xdr:to>
      <xdr:col>45</xdr:col>
      <xdr:colOff>177800</xdr:colOff>
      <xdr:row>78</xdr:row>
      <xdr:rowOff>104789</xdr:rowOff>
    </xdr:to>
    <xdr:cxnSp macro="">
      <xdr:nvCxnSpPr>
        <xdr:cNvPr id="416" name="直線コネクタ 415"/>
        <xdr:cNvCxnSpPr/>
      </xdr:nvCxnSpPr>
      <xdr:spPr>
        <a:xfrm>
          <a:off x="7861300" y="1343968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47216</xdr:rowOff>
    </xdr:from>
    <xdr:to>
      <xdr:col>41</xdr:col>
      <xdr:colOff>50800</xdr:colOff>
      <xdr:row>78</xdr:row>
      <xdr:rowOff>66580</xdr:rowOff>
    </xdr:to>
    <xdr:cxnSp macro="">
      <xdr:nvCxnSpPr>
        <xdr:cNvPr id="419" name="直線コネクタ 418"/>
        <xdr:cNvCxnSpPr/>
      </xdr:nvCxnSpPr>
      <xdr:spPr>
        <a:xfrm>
          <a:off x="6972300" y="13420316"/>
          <a:ext cx="8890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22999</xdr:rowOff>
    </xdr:from>
    <xdr:to>
      <xdr:col>41</xdr:col>
      <xdr:colOff>101600</xdr:colOff>
      <xdr:row>76</xdr:row>
      <xdr:rowOff>124599</xdr:rowOff>
    </xdr:to>
    <xdr:sp macro="" textlink="">
      <xdr:nvSpPr>
        <xdr:cNvPr id="420" name="フローチャート: 判断 419"/>
        <xdr:cNvSpPr/>
      </xdr:nvSpPr>
      <xdr:spPr>
        <a:xfrm>
          <a:off x="7810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141125</xdr:rowOff>
    </xdr:from>
    <xdr:ext cx="534377" cy="259045"/>
    <xdr:sp macro="" textlink="">
      <xdr:nvSpPr>
        <xdr:cNvPr id="421" name="テキスト ボックス 420"/>
        <xdr:cNvSpPr txBox="1"/>
      </xdr:nvSpPr>
      <xdr:spPr>
        <a:xfrm>
          <a:off x="7594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53146</xdr:rowOff>
    </xdr:from>
    <xdr:ext cx="534377" cy="259045"/>
    <xdr:sp macro="" textlink="">
      <xdr:nvSpPr>
        <xdr:cNvPr id="423" name="テキスト ボックス 422"/>
        <xdr:cNvSpPr txBox="1"/>
      </xdr:nvSpPr>
      <xdr:spPr>
        <a:xfrm>
          <a:off x="6705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22867</xdr:rowOff>
    </xdr:from>
    <xdr:to>
      <xdr:col>55</xdr:col>
      <xdr:colOff>50800</xdr:colOff>
      <xdr:row>76</xdr:row>
      <xdr:rowOff>124467</xdr:rowOff>
    </xdr:to>
    <xdr:sp macro="" textlink="">
      <xdr:nvSpPr>
        <xdr:cNvPr id="429" name="楕円 428"/>
        <xdr:cNvSpPr/>
      </xdr:nvSpPr>
      <xdr:spPr>
        <a:xfrm>
          <a:off x="10426700" y="130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45745</xdr:rowOff>
    </xdr:from>
    <xdr:ext cx="534377" cy="259045"/>
    <xdr:sp macro="" textlink="">
      <xdr:nvSpPr>
        <xdr:cNvPr id="430" name="普通建設事業費 （ うち新規整備　）該当値テキスト"/>
        <xdr:cNvSpPr txBox="1"/>
      </xdr:nvSpPr>
      <xdr:spPr>
        <a:xfrm>
          <a:off x="10528300" y="1290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104673</xdr:rowOff>
    </xdr:from>
    <xdr:to>
      <xdr:col>50</xdr:col>
      <xdr:colOff>165100</xdr:colOff>
      <xdr:row>78</xdr:row>
      <xdr:rowOff>34823</xdr:rowOff>
    </xdr:to>
    <xdr:sp macro="" textlink="">
      <xdr:nvSpPr>
        <xdr:cNvPr id="431" name="楕円 430"/>
        <xdr:cNvSpPr/>
      </xdr:nvSpPr>
      <xdr:spPr>
        <a:xfrm>
          <a:off x="9588500" y="13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25950</xdr:rowOff>
    </xdr:from>
    <xdr:ext cx="469744" cy="259045"/>
    <xdr:sp macro="" textlink="">
      <xdr:nvSpPr>
        <xdr:cNvPr id="432" name="テキスト ボックス 431"/>
        <xdr:cNvSpPr txBox="1"/>
      </xdr:nvSpPr>
      <xdr:spPr>
        <a:xfrm>
          <a:off x="9404428" y="1339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53989</xdr:rowOff>
    </xdr:from>
    <xdr:to>
      <xdr:col>46</xdr:col>
      <xdr:colOff>38100</xdr:colOff>
      <xdr:row>78</xdr:row>
      <xdr:rowOff>155589</xdr:rowOff>
    </xdr:to>
    <xdr:sp macro="" textlink="">
      <xdr:nvSpPr>
        <xdr:cNvPr id="433" name="楕円 432"/>
        <xdr:cNvSpPr/>
      </xdr:nvSpPr>
      <xdr:spPr>
        <a:xfrm>
          <a:off x="8699500" y="13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146716</xdr:rowOff>
    </xdr:from>
    <xdr:ext cx="469744" cy="259045"/>
    <xdr:sp macro="" textlink="">
      <xdr:nvSpPr>
        <xdr:cNvPr id="434" name="テキスト ボックス 433"/>
        <xdr:cNvSpPr txBox="1"/>
      </xdr:nvSpPr>
      <xdr:spPr>
        <a:xfrm>
          <a:off x="8515428" y="135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15780</xdr:rowOff>
    </xdr:from>
    <xdr:to>
      <xdr:col>41</xdr:col>
      <xdr:colOff>101600</xdr:colOff>
      <xdr:row>78</xdr:row>
      <xdr:rowOff>117380</xdr:rowOff>
    </xdr:to>
    <xdr:sp macro="" textlink="">
      <xdr:nvSpPr>
        <xdr:cNvPr id="435" name="楕円 434"/>
        <xdr:cNvSpPr/>
      </xdr:nvSpPr>
      <xdr:spPr>
        <a:xfrm>
          <a:off x="7810500" y="13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108507</xdr:rowOff>
    </xdr:from>
    <xdr:ext cx="469744" cy="259045"/>
    <xdr:sp macro="" textlink="">
      <xdr:nvSpPr>
        <xdr:cNvPr id="436" name="テキスト ボックス 435"/>
        <xdr:cNvSpPr txBox="1"/>
      </xdr:nvSpPr>
      <xdr:spPr>
        <a:xfrm>
          <a:off x="7626428" y="134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167866</xdr:rowOff>
    </xdr:from>
    <xdr:to>
      <xdr:col>36</xdr:col>
      <xdr:colOff>165100</xdr:colOff>
      <xdr:row>78</xdr:row>
      <xdr:rowOff>98016</xdr:rowOff>
    </xdr:to>
    <xdr:sp macro="" textlink="">
      <xdr:nvSpPr>
        <xdr:cNvPr id="437" name="楕円 436"/>
        <xdr:cNvSpPr/>
      </xdr:nvSpPr>
      <xdr:spPr>
        <a:xfrm>
          <a:off x="6921500" y="133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89143</xdr:rowOff>
    </xdr:from>
    <xdr:ext cx="469744" cy="259045"/>
    <xdr:sp macro="" textlink="">
      <xdr:nvSpPr>
        <xdr:cNvPr id="438" name="テキスト ボックス 437"/>
        <xdr:cNvSpPr txBox="1"/>
      </xdr:nvSpPr>
      <xdr:spPr>
        <a:xfrm>
          <a:off x="6737428" y="134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124594</xdr:rowOff>
    </xdr:from>
    <xdr:to>
      <xdr:col>55</xdr:col>
      <xdr:colOff>0</xdr:colOff>
      <xdr:row>97</xdr:row>
      <xdr:rowOff>65196</xdr:rowOff>
    </xdr:to>
    <xdr:cxnSp macro="">
      <xdr:nvCxnSpPr>
        <xdr:cNvPr id="467" name="直線コネクタ 466"/>
        <xdr:cNvCxnSpPr/>
      </xdr:nvCxnSpPr>
      <xdr:spPr>
        <a:xfrm flipV="1">
          <a:off x="9639300" y="16583794"/>
          <a:ext cx="8382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65196</xdr:rowOff>
    </xdr:from>
    <xdr:to>
      <xdr:col>50</xdr:col>
      <xdr:colOff>114300</xdr:colOff>
      <xdr:row>97</xdr:row>
      <xdr:rowOff>132517</xdr:rowOff>
    </xdr:to>
    <xdr:cxnSp macro="">
      <xdr:nvCxnSpPr>
        <xdr:cNvPr id="470" name="直線コネクタ 469"/>
        <xdr:cNvCxnSpPr/>
      </xdr:nvCxnSpPr>
      <xdr:spPr>
        <a:xfrm flipV="1">
          <a:off x="8750300" y="16695846"/>
          <a:ext cx="889000" cy="6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150620</xdr:rowOff>
    </xdr:from>
    <xdr:ext cx="534377" cy="259045"/>
    <xdr:sp macro="" textlink="">
      <xdr:nvSpPr>
        <xdr:cNvPr id="472" name="テキスト ボックス 471"/>
        <xdr:cNvSpPr txBox="1"/>
      </xdr:nvSpPr>
      <xdr:spPr>
        <a:xfrm>
          <a:off x="9372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21723</xdr:rowOff>
    </xdr:from>
    <xdr:to>
      <xdr:col>45</xdr:col>
      <xdr:colOff>177800</xdr:colOff>
      <xdr:row>97</xdr:row>
      <xdr:rowOff>132517</xdr:rowOff>
    </xdr:to>
    <xdr:cxnSp macro="">
      <xdr:nvCxnSpPr>
        <xdr:cNvPr id="473" name="直線コネクタ 472"/>
        <xdr:cNvCxnSpPr/>
      </xdr:nvCxnSpPr>
      <xdr:spPr>
        <a:xfrm>
          <a:off x="7861300" y="15795123"/>
          <a:ext cx="889000" cy="96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15918</xdr:rowOff>
    </xdr:from>
    <xdr:ext cx="534377" cy="259045"/>
    <xdr:sp macro="" textlink="">
      <xdr:nvSpPr>
        <xdr:cNvPr id="475" name="テキスト ボックス 474"/>
        <xdr:cNvSpPr txBox="1"/>
      </xdr:nvSpPr>
      <xdr:spPr>
        <a:xfrm>
          <a:off x="8483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21723</xdr:rowOff>
    </xdr:from>
    <xdr:to>
      <xdr:col>41</xdr:col>
      <xdr:colOff>50800</xdr:colOff>
      <xdr:row>93</xdr:row>
      <xdr:rowOff>129203</xdr:rowOff>
    </xdr:to>
    <xdr:cxnSp macro="">
      <xdr:nvCxnSpPr>
        <xdr:cNvPr id="476" name="直線コネクタ 475"/>
        <xdr:cNvCxnSpPr/>
      </xdr:nvCxnSpPr>
      <xdr:spPr>
        <a:xfrm flipV="1">
          <a:off x="6972300" y="15795123"/>
          <a:ext cx="889000" cy="27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7" name="フローチャート: 判断 476"/>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78" name="テキスト ボックス 477"/>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80" name="テキスト ボックス 479"/>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73794</xdr:rowOff>
    </xdr:from>
    <xdr:to>
      <xdr:col>55</xdr:col>
      <xdr:colOff>50800</xdr:colOff>
      <xdr:row>97</xdr:row>
      <xdr:rowOff>3944</xdr:rowOff>
    </xdr:to>
    <xdr:sp macro="" textlink="">
      <xdr:nvSpPr>
        <xdr:cNvPr id="486" name="楕円 485"/>
        <xdr:cNvSpPr/>
      </xdr:nvSpPr>
      <xdr:spPr>
        <a:xfrm>
          <a:off x="10426700" y="165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52221</xdr:rowOff>
    </xdr:from>
    <xdr:ext cx="534377" cy="259045"/>
    <xdr:sp macro="" textlink="">
      <xdr:nvSpPr>
        <xdr:cNvPr id="487" name="普通建設事業費 （ うち更新整備　）該当値テキスト"/>
        <xdr:cNvSpPr txBox="1"/>
      </xdr:nvSpPr>
      <xdr:spPr>
        <a:xfrm>
          <a:off x="10528300" y="165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14396</xdr:rowOff>
    </xdr:from>
    <xdr:to>
      <xdr:col>50</xdr:col>
      <xdr:colOff>165100</xdr:colOff>
      <xdr:row>97</xdr:row>
      <xdr:rowOff>115996</xdr:rowOff>
    </xdr:to>
    <xdr:sp macro="" textlink="">
      <xdr:nvSpPr>
        <xdr:cNvPr id="488" name="楕円 487"/>
        <xdr:cNvSpPr/>
      </xdr:nvSpPr>
      <xdr:spPr>
        <a:xfrm>
          <a:off x="9588500" y="1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107123</xdr:rowOff>
    </xdr:from>
    <xdr:ext cx="534377" cy="259045"/>
    <xdr:sp macro="" textlink="">
      <xdr:nvSpPr>
        <xdr:cNvPr id="489" name="テキスト ボックス 488"/>
        <xdr:cNvSpPr txBox="1"/>
      </xdr:nvSpPr>
      <xdr:spPr>
        <a:xfrm>
          <a:off x="9372111" y="1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81717</xdr:rowOff>
    </xdr:from>
    <xdr:to>
      <xdr:col>46</xdr:col>
      <xdr:colOff>38100</xdr:colOff>
      <xdr:row>98</xdr:row>
      <xdr:rowOff>11867</xdr:rowOff>
    </xdr:to>
    <xdr:sp macro="" textlink="">
      <xdr:nvSpPr>
        <xdr:cNvPr id="490" name="楕円 489"/>
        <xdr:cNvSpPr/>
      </xdr:nvSpPr>
      <xdr:spPr>
        <a:xfrm>
          <a:off x="8699500" y="167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2994</xdr:rowOff>
    </xdr:from>
    <xdr:ext cx="534377" cy="259045"/>
    <xdr:sp macro="" textlink="">
      <xdr:nvSpPr>
        <xdr:cNvPr id="491" name="テキスト ボックス 490"/>
        <xdr:cNvSpPr txBox="1"/>
      </xdr:nvSpPr>
      <xdr:spPr>
        <a:xfrm>
          <a:off x="8483111" y="168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142373</xdr:rowOff>
    </xdr:from>
    <xdr:to>
      <xdr:col>41</xdr:col>
      <xdr:colOff>101600</xdr:colOff>
      <xdr:row>92</xdr:row>
      <xdr:rowOff>72523</xdr:rowOff>
    </xdr:to>
    <xdr:sp macro="" textlink="">
      <xdr:nvSpPr>
        <xdr:cNvPr id="492" name="楕円 491"/>
        <xdr:cNvSpPr/>
      </xdr:nvSpPr>
      <xdr:spPr>
        <a:xfrm>
          <a:off x="7810500" y="157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89050</xdr:rowOff>
    </xdr:from>
    <xdr:ext cx="534377" cy="259045"/>
    <xdr:sp macro="" textlink="">
      <xdr:nvSpPr>
        <xdr:cNvPr id="493" name="テキスト ボックス 492"/>
        <xdr:cNvSpPr txBox="1"/>
      </xdr:nvSpPr>
      <xdr:spPr>
        <a:xfrm>
          <a:off x="7594111" y="1551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78403</xdr:rowOff>
    </xdr:from>
    <xdr:to>
      <xdr:col>36</xdr:col>
      <xdr:colOff>165100</xdr:colOff>
      <xdr:row>94</xdr:row>
      <xdr:rowOff>8553</xdr:rowOff>
    </xdr:to>
    <xdr:sp macro="" textlink="">
      <xdr:nvSpPr>
        <xdr:cNvPr id="494" name="楕円 493"/>
        <xdr:cNvSpPr/>
      </xdr:nvSpPr>
      <xdr:spPr>
        <a:xfrm>
          <a:off x="6921500" y="160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25080</xdr:rowOff>
    </xdr:from>
    <xdr:ext cx="534377" cy="259045"/>
    <xdr:sp macro="" textlink="">
      <xdr:nvSpPr>
        <xdr:cNvPr id="495" name="テキスト ボックス 494"/>
        <xdr:cNvSpPr txBox="1"/>
      </xdr:nvSpPr>
      <xdr:spPr>
        <a:xfrm>
          <a:off x="6705111" y="157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129756</xdr:rowOff>
    </xdr:from>
    <xdr:to>
      <xdr:col>85</xdr:col>
      <xdr:colOff>127000</xdr:colOff>
      <xdr:row>39</xdr:row>
      <xdr:rowOff>36144</xdr:rowOff>
    </xdr:to>
    <xdr:cxnSp macro="">
      <xdr:nvCxnSpPr>
        <xdr:cNvPr id="524" name="直線コネクタ 523"/>
        <xdr:cNvCxnSpPr/>
      </xdr:nvCxnSpPr>
      <xdr:spPr>
        <a:xfrm flipV="1">
          <a:off x="15481300" y="5787606"/>
          <a:ext cx="838200" cy="93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61841</xdr:rowOff>
    </xdr:from>
    <xdr:ext cx="469744" cy="259045"/>
    <xdr:sp macro="" textlink="">
      <xdr:nvSpPr>
        <xdr:cNvPr id="525" name="災害復旧事業費平均値テキスト"/>
        <xdr:cNvSpPr txBox="1"/>
      </xdr:nvSpPr>
      <xdr:spPr>
        <a:xfrm>
          <a:off x="16370300" y="657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132766</xdr:rowOff>
    </xdr:from>
    <xdr:to>
      <xdr:col>81</xdr:col>
      <xdr:colOff>50800</xdr:colOff>
      <xdr:row>39</xdr:row>
      <xdr:rowOff>36144</xdr:rowOff>
    </xdr:to>
    <xdr:cxnSp macro="">
      <xdr:nvCxnSpPr>
        <xdr:cNvPr id="527" name="直線コネクタ 526"/>
        <xdr:cNvCxnSpPr/>
      </xdr:nvCxnSpPr>
      <xdr:spPr>
        <a:xfrm>
          <a:off x="14592300" y="6647866"/>
          <a:ext cx="8890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132766</xdr:rowOff>
    </xdr:from>
    <xdr:to>
      <xdr:col>76</xdr:col>
      <xdr:colOff>114300</xdr:colOff>
      <xdr:row>39</xdr:row>
      <xdr:rowOff>43497</xdr:rowOff>
    </xdr:to>
    <xdr:cxnSp macro="">
      <xdr:nvCxnSpPr>
        <xdr:cNvPr id="530" name="直線コネクタ 529"/>
        <xdr:cNvCxnSpPr/>
      </xdr:nvCxnSpPr>
      <xdr:spPr>
        <a:xfrm flipV="1">
          <a:off x="13703300" y="6647866"/>
          <a:ext cx="8890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34294</xdr:rowOff>
    </xdr:from>
    <xdr:ext cx="469744" cy="259045"/>
    <xdr:sp macro="" textlink="">
      <xdr:nvSpPr>
        <xdr:cNvPr id="532" name="テキスト ボックス 531"/>
        <xdr:cNvSpPr txBox="1"/>
      </xdr:nvSpPr>
      <xdr:spPr>
        <a:xfrm>
          <a:off x="14357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43497</xdr:rowOff>
    </xdr:from>
    <xdr:to>
      <xdr:col>71</xdr:col>
      <xdr:colOff>177800</xdr:colOff>
      <xdr:row>39</xdr:row>
      <xdr:rowOff>43612</xdr:rowOff>
    </xdr:to>
    <xdr:cxnSp macro="">
      <xdr:nvCxnSpPr>
        <xdr:cNvPr id="533" name="直線コネクタ 532"/>
        <xdr:cNvCxnSpPr/>
      </xdr:nvCxnSpPr>
      <xdr:spPr>
        <a:xfrm flipV="1">
          <a:off x="12814300" y="673004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4" name="フローチャート: 判断 533"/>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100156</xdr:rowOff>
    </xdr:from>
    <xdr:ext cx="378565" cy="259045"/>
    <xdr:sp macro="" textlink="">
      <xdr:nvSpPr>
        <xdr:cNvPr id="535" name="テキスト ボックス 534"/>
        <xdr:cNvSpPr txBox="1"/>
      </xdr:nvSpPr>
      <xdr:spPr>
        <a:xfrm>
          <a:off x="13514017" y="644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99433</xdr:rowOff>
    </xdr:from>
    <xdr:ext cx="378565" cy="259045"/>
    <xdr:sp macro="" textlink="">
      <xdr:nvSpPr>
        <xdr:cNvPr id="537" name="テキスト ボックス 536"/>
        <xdr:cNvSpPr txBox="1"/>
      </xdr:nvSpPr>
      <xdr:spPr>
        <a:xfrm>
          <a:off x="12625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78956</xdr:rowOff>
    </xdr:from>
    <xdr:to>
      <xdr:col>85</xdr:col>
      <xdr:colOff>177800</xdr:colOff>
      <xdr:row>34</xdr:row>
      <xdr:rowOff>9106</xdr:rowOff>
    </xdr:to>
    <xdr:sp macro="" textlink="">
      <xdr:nvSpPr>
        <xdr:cNvPr id="543" name="楕円 542"/>
        <xdr:cNvSpPr/>
      </xdr:nvSpPr>
      <xdr:spPr>
        <a:xfrm>
          <a:off x="162687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101833</xdr:rowOff>
    </xdr:from>
    <xdr:ext cx="534377" cy="259045"/>
    <xdr:sp macro="" textlink="">
      <xdr:nvSpPr>
        <xdr:cNvPr id="544" name="災害復旧事業費該当値テキスト"/>
        <xdr:cNvSpPr txBox="1"/>
      </xdr:nvSpPr>
      <xdr:spPr>
        <a:xfrm>
          <a:off x="16370300" y="55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156794</xdr:rowOff>
    </xdr:from>
    <xdr:to>
      <xdr:col>81</xdr:col>
      <xdr:colOff>101600</xdr:colOff>
      <xdr:row>39</xdr:row>
      <xdr:rowOff>86944</xdr:rowOff>
    </xdr:to>
    <xdr:sp macro="" textlink="">
      <xdr:nvSpPr>
        <xdr:cNvPr id="545" name="楕円 544"/>
        <xdr:cNvSpPr/>
      </xdr:nvSpPr>
      <xdr:spPr>
        <a:xfrm>
          <a:off x="15430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78071</xdr:rowOff>
    </xdr:from>
    <xdr:ext cx="378565" cy="259045"/>
    <xdr:sp macro="" textlink="">
      <xdr:nvSpPr>
        <xdr:cNvPr id="546" name="テキスト ボックス 545"/>
        <xdr:cNvSpPr txBox="1"/>
      </xdr:nvSpPr>
      <xdr:spPr>
        <a:xfrm>
          <a:off x="15292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81966</xdr:rowOff>
    </xdr:from>
    <xdr:to>
      <xdr:col>76</xdr:col>
      <xdr:colOff>165100</xdr:colOff>
      <xdr:row>39</xdr:row>
      <xdr:rowOff>12116</xdr:rowOff>
    </xdr:to>
    <xdr:sp macro="" textlink="">
      <xdr:nvSpPr>
        <xdr:cNvPr id="547" name="楕円 546"/>
        <xdr:cNvSpPr/>
      </xdr:nvSpPr>
      <xdr:spPr>
        <a:xfrm>
          <a:off x="14541500" y="65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28643</xdr:rowOff>
    </xdr:from>
    <xdr:ext cx="469744" cy="259045"/>
    <xdr:sp macro="" textlink="">
      <xdr:nvSpPr>
        <xdr:cNvPr id="548" name="テキスト ボックス 547"/>
        <xdr:cNvSpPr txBox="1"/>
      </xdr:nvSpPr>
      <xdr:spPr>
        <a:xfrm>
          <a:off x="14357428" y="63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164147</xdr:rowOff>
    </xdr:from>
    <xdr:to>
      <xdr:col>72</xdr:col>
      <xdr:colOff>38100</xdr:colOff>
      <xdr:row>39</xdr:row>
      <xdr:rowOff>94297</xdr:rowOff>
    </xdr:to>
    <xdr:sp macro="" textlink="">
      <xdr:nvSpPr>
        <xdr:cNvPr id="549" name="楕円 548"/>
        <xdr:cNvSpPr/>
      </xdr:nvSpPr>
      <xdr:spPr>
        <a:xfrm>
          <a:off x="1365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85424</xdr:rowOff>
    </xdr:from>
    <xdr:ext cx="313932" cy="259045"/>
    <xdr:sp macro="" textlink="">
      <xdr:nvSpPr>
        <xdr:cNvPr id="550" name="テキスト ボックス 549"/>
        <xdr:cNvSpPr txBox="1"/>
      </xdr:nvSpPr>
      <xdr:spPr>
        <a:xfrm>
          <a:off x="13546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164262</xdr:rowOff>
    </xdr:from>
    <xdr:to>
      <xdr:col>67</xdr:col>
      <xdr:colOff>101600</xdr:colOff>
      <xdr:row>39</xdr:row>
      <xdr:rowOff>94412</xdr:rowOff>
    </xdr:to>
    <xdr:sp macro="" textlink="">
      <xdr:nvSpPr>
        <xdr:cNvPr id="551" name="楕円 550"/>
        <xdr:cNvSpPr/>
      </xdr:nvSpPr>
      <xdr:spPr>
        <a:xfrm>
          <a:off x="1276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85539</xdr:rowOff>
    </xdr:from>
    <xdr:ext cx="313932" cy="259045"/>
    <xdr:sp macro="" textlink="">
      <xdr:nvSpPr>
        <xdr:cNvPr id="552" name="テキスト ボックス 551"/>
        <xdr:cNvSpPr txBox="1"/>
      </xdr:nvSpPr>
      <xdr:spPr>
        <a:xfrm>
          <a:off x="1265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117206</xdr:rowOff>
    </xdr:from>
    <xdr:to>
      <xdr:col>85</xdr:col>
      <xdr:colOff>126364</xdr:colOff>
      <xdr:row>79</xdr:row>
      <xdr:rowOff>62640</xdr:rowOff>
    </xdr:to>
    <xdr:cxnSp macro="">
      <xdr:nvCxnSpPr>
        <xdr:cNvPr id="624" name="直線コネクタ 623"/>
        <xdr:cNvCxnSpPr/>
      </xdr:nvCxnSpPr>
      <xdr:spPr>
        <a:xfrm flipV="1">
          <a:off x="16317595" y="12461606"/>
          <a:ext cx="1269" cy="114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66467</xdr:rowOff>
    </xdr:from>
    <xdr:ext cx="534377" cy="259045"/>
    <xdr:sp macro="" textlink="">
      <xdr:nvSpPr>
        <xdr:cNvPr id="625" name="公債費最小値テキスト"/>
        <xdr:cNvSpPr txBox="1"/>
      </xdr:nvSpPr>
      <xdr:spPr>
        <a:xfrm>
          <a:off x="16370300" y="136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62640</xdr:rowOff>
    </xdr:from>
    <xdr:to>
      <xdr:col>86</xdr:col>
      <xdr:colOff>25400</xdr:colOff>
      <xdr:row>79</xdr:row>
      <xdr:rowOff>62640</xdr:rowOff>
    </xdr:to>
    <xdr:cxnSp macro="">
      <xdr:nvCxnSpPr>
        <xdr:cNvPr id="626" name="直線コネクタ 625"/>
        <xdr:cNvCxnSpPr/>
      </xdr:nvCxnSpPr>
      <xdr:spPr>
        <a:xfrm>
          <a:off x="16230600" y="1360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63883</xdr:rowOff>
    </xdr:from>
    <xdr:ext cx="534377" cy="259045"/>
    <xdr:sp macro="" textlink="">
      <xdr:nvSpPr>
        <xdr:cNvPr id="627" name="公債費最大値テキスト"/>
        <xdr:cNvSpPr txBox="1"/>
      </xdr:nvSpPr>
      <xdr:spPr>
        <a:xfrm>
          <a:off x="16370300" y="122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117206</xdr:rowOff>
    </xdr:from>
    <xdr:to>
      <xdr:col>86</xdr:col>
      <xdr:colOff>25400</xdr:colOff>
      <xdr:row>72</xdr:row>
      <xdr:rowOff>117206</xdr:rowOff>
    </xdr:to>
    <xdr:cxnSp macro="">
      <xdr:nvCxnSpPr>
        <xdr:cNvPr id="628" name="直線コネクタ 627"/>
        <xdr:cNvCxnSpPr/>
      </xdr:nvCxnSpPr>
      <xdr:spPr>
        <a:xfrm>
          <a:off x="16230600" y="1246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90528</xdr:rowOff>
    </xdr:from>
    <xdr:to>
      <xdr:col>85</xdr:col>
      <xdr:colOff>127000</xdr:colOff>
      <xdr:row>73</xdr:row>
      <xdr:rowOff>91534</xdr:rowOff>
    </xdr:to>
    <xdr:cxnSp macro="">
      <xdr:nvCxnSpPr>
        <xdr:cNvPr id="629" name="直線コネクタ 628"/>
        <xdr:cNvCxnSpPr/>
      </xdr:nvCxnSpPr>
      <xdr:spPr>
        <a:xfrm>
          <a:off x="15481300" y="12606378"/>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170128</xdr:rowOff>
    </xdr:from>
    <xdr:ext cx="534377" cy="259045"/>
    <xdr:sp macro="" textlink="">
      <xdr:nvSpPr>
        <xdr:cNvPr id="630" name="公債費平均値テキスト"/>
        <xdr:cNvSpPr txBox="1"/>
      </xdr:nvSpPr>
      <xdr:spPr>
        <a:xfrm>
          <a:off x="16370300" y="13028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20251</xdr:rowOff>
    </xdr:from>
    <xdr:to>
      <xdr:col>85</xdr:col>
      <xdr:colOff>177800</xdr:colOff>
      <xdr:row>76</xdr:row>
      <xdr:rowOff>121851</xdr:rowOff>
    </xdr:to>
    <xdr:sp macro="" textlink="">
      <xdr:nvSpPr>
        <xdr:cNvPr id="631" name="フローチャート: 判断 630"/>
        <xdr:cNvSpPr/>
      </xdr:nvSpPr>
      <xdr:spPr>
        <a:xfrm>
          <a:off x="16268700" y="1305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30590</xdr:rowOff>
    </xdr:from>
    <xdr:to>
      <xdr:col>81</xdr:col>
      <xdr:colOff>50800</xdr:colOff>
      <xdr:row>73</xdr:row>
      <xdr:rowOff>90528</xdr:rowOff>
    </xdr:to>
    <xdr:cxnSp macro="">
      <xdr:nvCxnSpPr>
        <xdr:cNvPr id="632" name="直線コネクタ 631"/>
        <xdr:cNvCxnSpPr/>
      </xdr:nvCxnSpPr>
      <xdr:spPr>
        <a:xfrm>
          <a:off x="14592300" y="12546440"/>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19314</xdr:rowOff>
    </xdr:from>
    <xdr:to>
      <xdr:col>81</xdr:col>
      <xdr:colOff>101600</xdr:colOff>
      <xdr:row>76</xdr:row>
      <xdr:rowOff>120914</xdr:rowOff>
    </xdr:to>
    <xdr:sp macro="" textlink="">
      <xdr:nvSpPr>
        <xdr:cNvPr id="633" name="フローチャート: 判断 632"/>
        <xdr:cNvSpPr/>
      </xdr:nvSpPr>
      <xdr:spPr>
        <a:xfrm>
          <a:off x="154305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112041</xdr:rowOff>
    </xdr:from>
    <xdr:ext cx="534377" cy="259045"/>
    <xdr:sp macro="" textlink="">
      <xdr:nvSpPr>
        <xdr:cNvPr id="634" name="テキスト ボックス 633"/>
        <xdr:cNvSpPr txBox="1"/>
      </xdr:nvSpPr>
      <xdr:spPr>
        <a:xfrm>
          <a:off x="15214111" y="131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22268</xdr:rowOff>
    </xdr:from>
    <xdr:to>
      <xdr:col>76</xdr:col>
      <xdr:colOff>114300</xdr:colOff>
      <xdr:row>73</xdr:row>
      <xdr:rowOff>30590</xdr:rowOff>
    </xdr:to>
    <xdr:cxnSp macro="">
      <xdr:nvCxnSpPr>
        <xdr:cNvPr id="635" name="直線コネクタ 634"/>
        <xdr:cNvCxnSpPr/>
      </xdr:nvCxnSpPr>
      <xdr:spPr>
        <a:xfrm>
          <a:off x="13703300" y="12538118"/>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36" name="フローチャート: 判断 635"/>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103446</xdr:rowOff>
    </xdr:from>
    <xdr:ext cx="534377" cy="259045"/>
    <xdr:sp macro="" textlink="">
      <xdr:nvSpPr>
        <xdr:cNvPr id="637" name="テキスト ボックス 636"/>
        <xdr:cNvSpPr txBox="1"/>
      </xdr:nvSpPr>
      <xdr:spPr>
        <a:xfrm>
          <a:off x="14325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109182</xdr:rowOff>
    </xdr:from>
    <xdr:to>
      <xdr:col>71</xdr:col>
      <xdr:colOff>177800</xdr:colOff>
      <xdr:row>73</xdr:row>
      <xdr:rowOff>22268</xdr:rowOff>
    </xdr:to>
    <xdr:cxnSp macro="">
      <xdr:nvCxnSpPr>
        <xdr:cNvPr id="638" name="直線コネクタ 637"/>
        <xdr:cNvCxnSpPr/>
      </xdr:nvCxnSpPr>
      <xdr:spPr>
        <a:xfrm>
          <a:off x="12814300" y="12453582"/>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122344</xdr:rowOff>
    </xdr:from>
    <xdr:to>
      <xdr:col>72</xdr:col>
      <xdr:colOff>38100</xdr:colOff>
      <xdr:row>77</xdr:row>
      <xdr:rowOff>52494</xdr:rowOff>
    </xdr:to>
    <xdr:sp macro="" textlink="">
      <xdr:nvSpPr>
        <xdr:cNvPr id="639" name="フローチャート: 判断 638"/>
        <xdr:cNvSpPr/>
      </xdr:nvSpPr>
      <xdr:spPr>
        <a:xfrm>
          <a:off x="13652500" y="1315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43621</xdr:rowOff>
    </xdr:from>
    <xdr:ext cx="534377" cy="259045"/>
    <xdr:sp macro="" textlink="">
      <xdr:nvSpPr>
        <xdr:cNvPr id="640" name="テキスト ボックス 639"/>
        <xdr:cNvSpPr txBox="1"/>
      </xdr:nvSpPr>
      <xdr:spPr>
        <a:xfrm>
          <a:off x="13436111" y="1324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81218</xdr:rowOff>
    </xdr:from>
    <xdr:to>
      <xdr:col>67</xdr:col>
      <xdr:colOff>101600</xdr:colOff>
      <xdr:row>77</xdr:row>
      <xdr:rowOff>11368</xdr:rowOff>
    </xdr:to>
    <xdr:sp macro="" textlink="">
      <xdr:nvSpPr>
        <xdr:cNvPr id="641" name="フローチャート: 判断 640"/>
        <xdr:cNvSpPr/>
      </xdr:nvSpPr>
      <xdr:spPr>
        <a:xfrm>
          <a:off x="12763500" y="1311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2495</xdr:rowOff>
    </xdr:from>
    <xdr:ext cx="534377" cy="259045"/>
    <xdr:sp macro="" textlink="">
      <xdr:nvSpPr>
        <xdr:cNvPr id="642" name="テキスト ボックス 641"/>
        <xdr:cNvSpPr txBox="1"/>
      </xdr:nvSpPr>
      <xdr:spPr>
        <a:xfrm>
          <a:off x="12547111" y="132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40734</xdr:rowOff>
    </xdr:from>
    <xdr:to>
      <xdr:col>85</xdr:col>
      <xdr:colOff>177800</xdr:colOff>
      <xdr:row>73</xdr:row>
      <xdr:rowOff>142334</xdr:rowOff>
    </xdr:to>
    <xdr:sp macro="" textlink="">
      <xdr:nvSpPr>
        <xdr:cNvPr id="648" name="楕円 647"/>
        <xdr:cNvSpPr/>
      </xdr:nvSpPr>
      <xdr:spPr>
        <a:xfrm>
          <a:off x="16268700" y="125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63611</xdr:rowOff>
    </xdr:from>
    <xdr:ext cx="534377" cy="259045"/>
    <xdr:sp macro="" textlink="">
      <xdr:nvSpPr>
        <xdr:cNvPr id="649" name="公債費該当値テキスト"/>
        <xdr:cNvSpPr txBox="1"/>
      </xdr:nvSpPr>
      <xdr:spPr>
        <a:xfrm>
          <a:off x="16370300" y="124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39728</xdr:rowOff>
    </xdr:from>
    <xdr:to>
      <xdr:col>81</xdr:col>
      <xdr:colOff>101600</xdr:colOff>
      <xdr:row>73</xdr:row>
      <xdr:rowOff>141328</xdr:rowOff>
    </xdr:to>
    <xdr:sp macro="" textlink="">
      <xdr:nvSpPr>
        <xdr:cNvPr id="650" name="楕円 649"/>
        <xdr:cNvSpPr/>
      </xdr:nvSpPr>
      <xdr:spPr>
        <a:xfrm>
          <a:off x="15430500" y="1255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157855</xdr:rowOff>
    </xdr:from>
    <xdr:ext cx="534377" cy="259045"/>
    <xdr:sp macro="" textlink="">
      <xdr:nvSpPr>
        <xdr:cNvPr id="651" name="テキスト ボックス 650"/>
        <xdr:cNvSpPr txBox="1"/>
      </xdr:nvSpPr>
      <xdr:spPr>
        <a:xfrm>
          <a:off x="15214111" y="123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151240</xdr:rowOff>
    </xdr:from>
    <xdr:to>
      <xdr:col>76</xdr:col>
      <xdr:colOff>165100</xdr:colOff>
      <xdr:row>73</xdr:row>
      <xdr:rowOff>81390</xdr:rowOff>
    </xdr:to>
    <xdr:sp macro="" textlink="">
      <xdr:nvSpPr>
        <xdr:cNvPr id="652" name="楕円 651"/>
        <xdr:cNvSpPr/>
      </xdr:nvSpPr>
      <xdr:spPr>
        <a:xfrm>
          <a:off x="14541500" y="1249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97917</xdr:rowOff>
    </xdr:from>
    <xdr:ext cx="534377" cy="259045"/>
    <xdr:sp macro="" textlink="">
      <xdr:nvSpPr>
        <xdr:cNvPr id="653" name="テキスト ボックス 652"/>
        <xdr:cNvSpPr txBox="1"/>
      </xdr:nvSpPr>
      <xdr:spPr>
        <a:xfrm>
          <a:off x="14325111" y="122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142918</xdr:rowOff>
    </xdr:from>
    <xdr:to>
      <xdr:col>72</xdr:col>
      <xdr:colOff>38100</xdr:colOff>
      <xdr:row>73</xdr:row>
      <xdr:rowOff>73068</xdr:rowOff>
    </xdr:to>
    <xdr:sp macro="" textlink="">
      <xdr:nvSpPr>
        <xdr:cNvPr id="654" name="楕円 653"/>
        <xdr:cNvSpPr/>
      </xdr:nvSpPr>
      <xdr:spPr>
        <a:xfrm>
          <a:off x="13652500" y="124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89595</xdr:rowOff>
    </xdr:from>
    <xdr:ext cx="534377" cy="259045"/>
    <xdr:sp macro="" textlink="">
      <xdr:nvSpPr>
        <xdr:cNvPr id="655" name="テキスト ボックス 654"/>
        <xdr:cNvSpPr txBox="1"/>
      </xdr:nvSpPr>
      <xdr:spPr>
        <a:xfrm>
          <a:off x="13436111" y="122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58382</xdr:rowOff>
    </xdr:from>
    <xdr:to>
      <xdr:col>67</xdr:col>
      <xdr:colOff>101600</xdr:colOff>
      <xdr:row>72</xdr:row>
      <xdr:rowOff>159982</xdr:rowOff>
    </xdr:to>
    <xdr:sp macro="" textlink="">
      <xdr:nvSpPr>
        <xdr:cNvPr id="656" name="楕円 655"/>
        <xdr:cNvSpPr/>
      </xdr:nvSpPr>
      <xdr:spPr>
        <a:xfrm>
          <a:off x="12763500" y="12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5059</xdr:rowOff>
    </xdr:from>
    <xdr:ext cx="534377" cy="259045"/>
    <xdr:sp macro="" textlink="">
      <xdr:nvSpPr>
        <xdr:cNvPr id="657" name="テキスト ボックス 656"/>
        <xdr:cNvSpPr txBox="1"/>
      </xdr:nvSpPr>
      <xdr:spPr>
        <a:xfrm>
          <a:off x="12547111" y="121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9" name="直線コネクタ 678"/>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80"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81" name="直線コネクタ 680"/>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2"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3" name="直線コネクタ 682"/>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5283</xdr:rowOff>
    </xdr:from>
    <xdr:to>
      <xdr:col>85</xdr:col>
      <xdr:colOff>127000</xdr:colOff>
      <xdr:row>98</xdr:row>
      <xdr:rowOff>29240</xdr:rowOff>
    </xdr:to>
    <xdr:cxnSp macro="">
      <xdr:nvCxnSpPr>
        <xdr:cNvPr id="684" name="直線コネクタ 683"/>
        <xdr:cNvCxnSpPr/>
      </xdr:nvCxnSpPr>
      <xdr:spPr>
        <a:xfrm>
          <a:off x="15481300" y="16807383"/>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5"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6" name="フローチャート: 判断 685"/>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87945</xdr:rowOff>
    </xdr:from>
    <xdr:to>
      <xdr:col>81</xdr:col>
      <xdr:colOff>50800</xdr:colOff>
      <xdr:row>98</xdr:row>
      <xdr:rowOff>5283</xdr:rowOff>
    </xdr:to>
    <xdr:cxnSp macro="">
      <xdr:nvCxnSpPr>
        <xdr:cNvPr id="687" name="直線コネクタ 686"/>
        <xdr:cNvCxnSpPr/>
      </xdr:nvCxnSpPr>
      <xdr:spPr>
        <a:xfrm>
          <a:off x="14592300" y="16718595"/>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8" name="フローチャート: 判断 687"/>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9" name="テキスト ボックス 688"/>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87945</xdr:rowOff>
    </xdr:from>
    <xdr:to>
      <xdr:col>76</xdr:col>
      <xdr:colOff>114300</xdr:colOff>
      <xdr:row>97</xdr:row>
      <xdr:rowOff>164571</xdr:rowOff>
    </xdr:to>
    <xdr:cxnSp macro="">
      <xdr:nvCxnSpPr>
        <xdr:cNvPr id="690" name="直線コネクタ 689"/>
        <xdr:cNvCxnSpPr/>
      </xdr:nvCxnSpPr>
      <xdr:spPr>
        <a:xfrm flipV="1">
          <a:off x="13703300" y="16718595"/>
          <a:ext cx="8890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91" name="フローチャート: 判断 690"/>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2" name="テキスト ボックス 691"/>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64993</xdr:rowOff>
    </xdr:from>
    <xdr:to>
      <xdr:col>71</xdr:col>
      <xdr:colOff>177800</xdr:colOff>
      <xdr:row>97</xdr:row>
      <xdr:rowOff>164571</xdr:rowOff>
    </xdr:to>
    <xdr:cxnSp macro="">
      <xdr:nvCxnSpPr>
        <xdr:cNvPr id="693" name="直線コネクタ 692"/>
        <xdr:cNvCxnSpPr/>
      </xdr:nvCxnSpPr>
      <xdr:spPr>
        <a:xfrm>
          <a:off x="12814300" y="16695643"/>
          <a:ext cx="8890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94" name="フローチャート: 判断 693"/>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43806</xdr:rowOff>
    </xdr:from>
    <xdr:ext cx="469744" cy="259045"/>
    <xdr:sp macro="" textlink="">
      <xdr:nvSpPr>
        <xdr:cNvPr id="695" name="テキスト ボックス 694"/>
        <xdr:cNvSpPr txBox="1"/>
      </xdr:nvSpPr>
      <xdr:spPr>
        <a:xfrm>
          <a:off x="13468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6" name="フローチャート: 判断 695"/>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111975</xdr:rowOff>
    </xdr:from>
    <xdr:ext cx="469744" cy="259045"/>
    <xdr:sp macro="" textlink="">
      <xdr:nvSpPr>
        <xdr:cNvPr id="697" name="テキスト ボックス 696"/>
        <xdr:cNvSpPr txBox="1"/>
      </xdr:nvSpPr>
      <xdr:spPr>
        <a:xfrm>
          <a:off x="12579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149890</xdr:rowOff>
    </xdr:from>
    <xdr:to>
      <xdr:col>85</xdr:col>
      <xdr:colOff>177800</xdr:colOff>
      <xdr:row>98</xdr:row>
      <xdr:rowOff>80040</xdr:rowOff>
    </xdr:to>
    <xdr:sp macro="" textlink="">
      <xdr:nvSpPr>
        <xdr:cNvPr id="703" name="楕円 702"/>
        <xdr:cNvSpPr/>
      </xdr:nvSpPr>
      <xdr:spPr>
        <a:xfrm>
          <a:off x="16268700" y="167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64817</xdr:rowOff>
    </xdr:from>
    <xdr:ext cx="469744" cy="259045"/>
    <xdr:sp macro="" textlink="">
      <xdr:nvSpPr>
        <xdr:cNvPr id="704" name="積立金該当値テキスト"/>
        <xdr:cNvSpPr txBox="1"/>
      </xdr:nvSpPr>
      <xdr:spPr>
        <a:xfrm>
          <a:off x="16370300" y="166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125933</xdr:rowOff>
    </xdr:from>
    <xdr:to>
      <xdr:col>81</xdr:col>
      <xdr:colOff>101600</xdr:colOff>
      <xdr:row>98</xdr:row>
      <xdr:rowOff>56083</xdr:rowOff>
    </xdr:to>
    <xdr:sp macro="" textlink="">
      <xdr:nvSpPr>
        <xdr:cNvPr id="705" name="楕円 704"/>
        <xdr:cNvSpPr/>
      </xdr:nvSpPr>
      <xdr:spPr>
        <a:xfrm>
          <a:off x="15430500" y="167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47210</xdr:rowOff>
    </xdr:from>
    <xdr:ext cx="469744" cy="259045"/>
    <xdr:sp macro="" textlink="">
      <xdr:nvSpPr>
        <xdr:cNvPr id="706" name="テキスト ボックス 705"/>
        <xdr:cNvSpPr txBox="1"/>
      </xdr:nvSpPr>
      <xdr:spPr>
        <a:xfrm>
          <a:off x="15246428" y="1684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37145</xdr:rowOff>
    </xdr:from>
    <xdr:to>
      <xdr:col>76</xdr:col>
      <xdr:colOff>165100</xdr:colOff>
      <xdr:row>97</xdr:row>
      <xdr:rowOff>138745</xdr:rowOff>
    </xdr:to>
    <xdr:sp macro="" textlink="">
      <xdr:nvSpPr>
        <xdr:cNvPr id="707" name="楕円 706"/>
        <xdr:cNvSpPr/>
      </xdr:nvSpPr>
      <xdr:spPr>
        <a:xfrm>
          <a:off x="14541500" y="166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129872</xdr:rowOff>
    </xdr:from>
    <xdr:ext cx="469744" cy="259045"/>
    <xdr:sp macro="" textlink="">
      <xdr:nvSpPr>
        <xdr:cNvPr id="708" name="テキスト ボックス 707"/>
        <xdr:cNvSpPr txBox="1"/>
      </xdr:nvSpPr>
      <xdr:spPr>
        <a:xfrm>
          <a:off x="14357428" y="167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113771</xdr:rowOff>
    </xdr:from>
    <xdr:to>
      <xdr:col>72</xdr:col>
      <xdr:colOff>38100</xdr:colOff>
      <xdr:row>98</xdr:row>
      <xdr:rowOff>43921</xdr:rowOff>
    </xdr:to>
    <xdr:sp macro="" textlink="">
      <xdr:nvSpPr>
        <xdr:cNvPr id="709" name="楕円 708"/>
        <xdr:cNvSpPr/>
      </xdr:nvSpPr>
      <xdr:spPr>
        <a:xfrm>
          <a:off x="13652500" y="167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35048</xdr:rowOff>
    </xdr:from>
    <xdr:ext cx="469744" cy="259045"/>
    <xdr:sp macro="" textlink="">
      <xdr:nvSpPr>
        <xdr:cNvPr id="710" name="テキスト ボックス 709"/>
        <xdr:cNvSpPr txBox="1"/>
      </xdr:nvSpPr>
      <xdr:spPr>
        <a:xfrm>
          <a:off x="13468428" y="168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14193</xdr:rowOff>
    </xdr:from>
    <xdr:to>
      <xdr:col>67</xdr:col>
      <xdr:colOff>101600</xdr:colOff>
      <xdr:row>97</xdr:row>
      <xdr:rowOff>115793</xdr:rowOff>
    </xdr:to>
    <xdr:sp macro="" textlink="">
      <xdr:nvSpPr>
        <xdr:cNvPr id="711" name="楕円 710"/>
        <xdr:cNvSpPr/>
      </xdr:nvSpPr>
      <xdr:spPr>
        <a:xfrm>
          <a:off x="12763500" y="1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106920</xdr:rowOff>
    </xdr:from>
    <xdr:ext cx="469744" cy="259045"/>
    <xdr:sp macro="" textlink="">
      <xdr:nvSpPr>
        <xdr:cNvPr id="712" name="テキスト ボックス 711"/>
        <xdr:cNvSpPr txBox="1"/>
      </xdr:nvSpPr>
      <xdr:spPr>
        <a:xfrm>
          <a:off x="12579428" y="1673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8" name="直線コネクタ 737"/>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41"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2" name="直線コネクタ 741"/>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36993</xdr:rowOff>
    </xdr:from>
    <xdr:to>
      <xdr:col>116</xdr:col>
      <xdr:colOff>63500</xdr:colOff>
      <xdr:row>39</xdr:row>
      <xdr:rowOff>47770</xdr:rowOff>
    </xdr:to>
    <xdr:cxnSp macro="">
      <xdr:nvCxnSpPr>
        <xdr:cNvPr id="743" name="直線コネクタ 742"/>
        <xdr:cNvCxnSpPr/>
      </xdr:nvCxnSpPr>
      <xdr:spPr>
        <a:xfrm>
          <a:off x="21323300" y="6723543"/>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4"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5" name="フローチャート: 判断 744"/>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133659</xdr:rowOff>
    </xdr:from>
    <xdr:to>
      <xdr:col>111</xdr:col>
      <xdr:colOff>177800</xdr:colOff>
      <xdr:row>39</xdr:row>
      <xdr:rowOff>36993</xdr:rowOff>
    </xdr:to>
    <xdr:cxnSp macro="">
      <xdr:nvCxnSpPr>
        <xdr:cNvPr id="746" name="直線コネクタ 745"/>
        <xdr:cNvCxnSpPr/>
      </xdr:nvCxnSpPr>
      <xdr:spPr>
        <a:xfrm>
          <a:off x="20434300" y="6648759"/>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7" name="フローチャート: 判断 746"/>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8" name="テキスト ボックス 747"/>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133659</xdr:rowOff>
    </xdr:from>
    <xdr:to>
      <xdr:col>107</xdr:col>
      <xdr:colOff>50800</xdr:colOff>
      <xdr:row>39</xdr:row>
      <xdr:rowOff>9235</xdr:rowOff>
    </xdr:to>
    <xdr:cxnSp macro="">
      <xdr:nvCxnSpPr>
        <xdr:cNvPr id="749" name="直線コネクタ 748"/>
        <xdr:cNvCxnSpPr/>
      </xdr:nvCxnSpPr>
      <xdr:spPr>
        <a:xfrm flipV="1">
          <a:off x="19545300" y="6648759"/>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50" name="フローチャート: 判断 749"/>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51" name="テキスト ボックス 750"/>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132352</xdr:rowOff>
    </xdr:from>
    <xdr:to>
      <xdr:col>102</xdr:col>
      <xdr:colOff>114300</xdr:colOff>
      <xdr:row>39</xdr:row>
      <xdr:rowOff>9235</xdr:rowOff>
    </xdr:to>
    <xdr:cxnSp macro="">
      <xdr:nvCxnSpPr>
        <xdr:cNvPr id="752" name="直線コネクタ 751"/>
        <xdr:cNvCxnSpPr/>
      </xdr:nvCxnSpPr>
      <xdr:spPr>
        <a:xfrm>
          <a:off x="18656300" y="6647452"/>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53" name="フローチャート: 判断 752"/>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54" name="テキスト ボックス 753"/>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5" name="フローチャート: 判断 754"/>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56" name="テキスト ボックス 755"/>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168420</xdr:rowOff>
    </xdr:from>
    <xdr:to>
      <xdr:col>116</xdr:col>
      <xdr:colOff>114300</xdr:colOff>
      <xdr:row>39</xdr:row>
      <xdr:rowOff>98570</xdr:rowOff>
    </xdr:to>
    <xdr:sp macro="" textlink="">
      <xdr:nvSpPr>
        <xdr:cNvPr id="762" name="楕円 761"/>
        <xdr:cNvSpPr/>
      </xdr:nvSpPr>
      <xdr:spPr>
        <a:xfrm>
          <a:off x="22110700" y="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83347</xdr:rowOff>
    </xdr:from>
    <xdr:ext cx="378565" cy="259045"/>
    <xdr:sp macro="" textlink="">
      <xdr:nvSpPr>
        <xdr:cNvPr id="763" name="投資及び出資金該当値テキスト"/>
        <xdr:cNvSpPr txBox="1"/>
      </xdr:nvSpPr>
      <xdr:spPr>
        <a:xfrm>
          <a:off x="22212300" y="659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157643</xdr:rowOff>
    </xdr:from>
    <xdr:to>
      <xdr:col>112</xdr:col>
      <xdr:colOff>38100</xdr:colOff>
      <xdr:row>39</xdr:row>
      <xdr:rowOff>87793</xdr:rowOff>
    </xdr:to>
    <xdr:sp macro="" textlink="">
      <xdr:nvSpPr>
        <xdr:cNvPr id="764" name="楕円 763"/>
        <xdr:cNvSpPr/>
      </xdr:nvSpPr>
      <xdr:spPr>
        <a:xfrm>
          <a:off x="21272500" y="66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78920</xdr:rowOff>
    </xdr:from>
    <xdr:ext cx="378565" cy="259045"/>
    <xdr:sp macro="" textlink="">
      <xdr:nvSpPr>
        <xdr:cNvPr id="765" name="テキスト ボックス 764"/>
        <xdr:cNvSpPr txBox="1"/>
      </xdr:nvSpPr>
      <xdr:spPr>
        <a:xfrm>
          <a:off x="21134017" y="676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82859</xdr:rowOff>
    </xdr:from>
    <xdr:to>
      <xdr:col>107</xdr:col>
      <xdr:colOff>101600</xdr:colOff>
      <xdr:row>39</xdr:row>
      <xdr:rowOff>13009</xdr:rowOff>
    </xdr:to>
    <xdr:sp macro="" textlink="">
      <xdr:nvSpPr>
        <xdr:cNvPr id="766" name="楕円 765"/>
        <xdr:cNvSpPr/>
      </xdr:nvSpPr>
      <xdr:spPr>
        <a:xfrm>
          <a:off x="20383500" y="6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4136</xdr:rowOff>
    </xdr:from>
    <xdr:ext cx="378565" cy="259045"/>
    <xdr:sp macro="" textlink="">
      <xdr:nvSpPr>
        <xdr:cNvPr id="767" name="テキスト ボックス 766"/>
        <xdr:cNvSpPr txBox="1"/>
      </xdr:nvSpPr>
      <xdr:spPr>
        <a:xfrm>
          <a:off x="20245017" y="6690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129885</xdr:rowOff>
    </xdr:from>
    <xdr:to>
      <xdr:col>102</xdr:col>
      <xdr:colOff>165100</xdr:colOff>
      <xdr:row>39</xdr:row>
      <xdr:rowOff>60035</xdr:rowOff>
    </xdr:to>
    <xdr:sp macro="" textlink="">
      <xdr:nvSpPr>
        <xdr:cNvPr id="768" name="楕円 767"/>
        <xdr:cNvSpPr/>
      </xdr:nvSpPr>
      <xdr:spPr>
        <a:xfrm>
          <a:off x="19494500" y="66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51162</xdr:rowOff>
    </xdr:from>
    <xdr:ext cx="378565" cy="259045"/>
    <xdr:sp macro="" textlink="">
      <xdr:nvSpPr>
        <xdr:cNvPr id="769" name="テキスト ボックス 768"/>
        <xdr:cNvSpPr txBox="1"/>
      </xdr:nvSpPr>
      <xdr:spPr>
        <a:xfrm>
          <a:off x="19356017" y="6737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81552</xdr:rowOff>
    </xdr:from>
    <xdr:to>
      <xdr:col>98</xdr:col>
      <xdr:colOff>38100</xdr:colOff>
      <xdr:row>39</xdr:row>
      <xdr:rowOff>11702</xdr:rowOff>
    </xdr:to>
    <xdr:sp macro="" textlink="">
      <xdr:nvSpPr>
        <xdr:cNvPr id="770" name="楕円 769"/>
        <xdr:cNvSpPr/>
      </xdr:nvSpPr>
      <xdr:spPr>
        <a:xfrm>
          <a:off x="18605500" y="65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2829</xdr:rowOff>
    </xdr:from>
    <xdr:ext cx="378565" cy="259045"/>
    <xdr:sp macro="" textlink="">
      <xdr:nvSpPr>
        <xdr:cNvPr id="771" name="テキスト ボックス 770"/>
        <xdr:cNvSpPr txBox="1"/>
      </xdr:nvSpPr>
      <xdr:spPr>
        <a:xfrm>
          <a:off x="18467017" y="668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7" name="直線コネクタ 796"/>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8"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9" name="直線コネクタ 798"/>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800"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801" name="直線コネクタ 800"/>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125560</xdr:rowOff>
    </xdr:from>
    <xdr:to>
      <xdr:col>116</xdr:col>
      <xdr:colOff>63500</xdr:colOff>
      <xdr:row>56</xdr:row>
      <xdr:rowOff>22689</xdr:rowOff>
    </xdr:to>
    <xdr:cxnSp macro="">
      <xdr:nvCxnSpPr>
        <xdr:cNvPr id="802" name="直線コネクタ 801"/>
        <xdr:cNvCxnSpPr/>
      </xdr:nvCxnSpPr>
      <xdr:spPr>
        <a:xfrm>
          <a:off x="21323300" y="9555310"/>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3"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4" name="フローチャート: 判断 803"/>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125560</xdr:rowOff>
    </xdr:from>
    <xdr:to>
      <xdr:col>111</xdr:col>
      <xdr:colOff>177800</xdr:colOff>
      <xdr:row>55</xdr:row>
      <xdr:rowOff>125788</xdr:rowOff>
    </xdr:to>
    <xdr:cxnSp macro="">
      <xdr:nvCxnSpPr>
        <xdr:cNvPr id="805" name="直線コネクタ 804"/>
        <xdr:cNvCxnSpPr/>
      </xdr:nvCxnSpPr>
      <xdr:spPr>
        <a:xfrm flipV="1">
          <a:off x="20434300" y="95553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6" name="フローチャート: 判断 805"/>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7" name="テキスト ボックス 806"/>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125788</xdr:rowOff>
    </xdr:from>
    <xdr:to>
      <xdr:col>107</xdr:col>
      <xdr:colOff>50800</xdr:colOff>
      <xdr:row>55</xdr:row>
      <xdr:rowOff>137447</xdr:rowOff>
    </xdr:to>
    <xdr:cxnSp macro="">
      <xdr:nvCxnSpPr>
        <xdr:cNvPr id="808" name="直線コネクタ 807"/>
        <xdr:cNvCxnSpPr/>
      </xdr:nvCxnSpPr>
      <xdr:spPr>
        <a:xfrm flipV="1">
          <a:off x="19545300" y="955553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9" name="フローチャート: 判断 808"/>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10" name="テキスト ボックス 809"/>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137447</xdr:rowOff>
    </xdr:from>
    <xdr:to>
      <xdr:col>102</xdr:col>
      <xdr:colOff>114300</xdr:colOff>
      <xdr:row>55</xdr:row>
      <xdr:rowOff>146199</xdr:rowOff>
    </xdr:to>
    <xdr:cxnSp macro="">
      <xdr:nvCxnSpPr>
        <xdr:cNvPr id="811" name="直線コネクタ 810"/>
        <xdr:cNvCxnSpPr/>
      </xdr:nvCxnSpPr>
      <xdr:spPr>
        <a:xfrm flipV="1">
          <a:off x="18656300" y="9567197"/>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114340</xdr:rowOff>
    </xdr:from>
    <xdr:to>
      <xdr:col>102</xdr:col>
      <xdr:colOff>165100</xdr:colOff>
      <xdr:row>58</xdr:row>
      <xdr:rowOff>44490</xdr:rowOff>
    </xdr:to>
    <xdr:sp macro="" textlink="">
      <xdr:nvSpPr>
        <xdr:cNvPr id="812" name="フローチャート: 判断 811"/>
        <xdr:cNvSpPr/>
      </xdr:nvSpPr>
      <xdr:spPr>
        <a:xfrm>
          <a:off x="19494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35617</xdr:rowOff>
    </xdr:from>
    <xdr:ext cx="469744" cy="259045"/>
    <xdr:sp macro="" textlink="">
      <xdr:nvSpPr>
        <xdr:cNvPr id="813" name="テキスト ボックス 812"/>
        <xdr:cNvSpPr txBox="1"/>
      </xdr:nvSpPr>
      <xdr:spPr>
        <a:xfrm>
          <a:off x="19310428" y="997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14" name="フローチャート: 判断 813"/>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27420</xdr:rowOff>
    </xdr:from>
    <xdr:ext cx="469744" cy="259045"/>
    <xdr:sp macro="" textlink="">
      <xdr:nvSpPr>
        <xdr:cNvPr id="815" name="テキスト ボックス 814"/>
        <xdr:cNvSpPr txBox="1"/>
      </xdr:nvSpPr>
      <xdr:spPr>
        <a:xfrm>
          <a:off x="18421428" y="997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143339</xdr:rowOff>
    </xdr:from>
    <xdr:to>
      <xdr:col>116</xdr:col>
      <xdr:colOff>114300</xdr:colOff>
      <xdr:row>56</xdr:row>
      <xdr:rowOff>73489</xdr:rowOff>
    </xdr:to>
    <xdr:sp macro="" textlink="">
      <xdr:nvSpPr>
        <xdr:cNvPr id="821" name="楕円 820"/>
        <xdr:cNvSpPr/>
      </xdr:nvSpPr>
      <xdr:spPr>
        <a:xfrm>
          <a:off x="22110700" y="95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166216</xdr:rowOff>
    </xdr:from>
    <xdr:ext cx="534377" cy="259045"/>
    <xdr:sp macro="" textlink="">
      <xdr:nvSpPr>
        <xdr:cNvPr id="822" name="貸付金該当値テキスト"/>
        <xdr:cNvSpPr txBox="1"/>
      </xdr:nvSpPr>
      <xdr:spPr>
        <a:xfrm>
          <a:off x="22212300" y="9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74760</xdr:rowOff>
    </xdr:from>
    <xdr:to>
      <xdr:col>112</xdr:col>
      <xdr:colOff>38100</xdr:colOff>
      <xdr:row>56</xdr:row>
      <xdr:rowOff>4910</xdr:rowOff>
    </xdr:to>
    <xdr:sp macro="" textlink="">
      <xdr:nvSpPr>
        <xdr:cNvPr id="823" name="楕円 822"/>
        <xdr:cNvSpPr/>
      </xdr:nvSpPr>
      <xdr:spPr>
        <a:xfrm>
          <a:off x="21272500" y="95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21437</xdr:rowOff>
    </xdr:from>
    <xdr:ext cx="534377" cy="259045"/>
    <xdr:sp macro="" textlink="">
      <xdr:nvSpPr>
        <xdr:cNvPr id="824" name="テキスト ボックス 823"/>
        <xdr:cNvSpPr txBox="1"/>
      </xdr:nvSpPr>
      <xdr:spPr>
        <a:xfrm>
          <a:off x="21056111" y="92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74988</xdr:rowOff>
    </xdr:from>
    <xdr:to>
      <xdr:col>107</xdr:col>
      <xdr:colOff>101600</xdr:colOff>
      <xdr:row>56</xdr:row>
      <xdr:rowOff>5138</xdr:rowOff>
    </xdr:to>
    <xdr:sp macro="" textlink="">
      <xdr:nvSpPr>
        <xdr:cNvPr id="825" name="楕円 824"/>
        <xdr:cNvSpPr/>
      </xdr:nvSpPr>
      <xdr:spPr>
        <a:xfrm>
          <a:off x="20383500" y="950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21665</xdr:rowOff>
    </xdr:from>
    <xdr:ext cx="534377" cy="259045"/>
    <xdr:sp macro="" textlink="">
      <xdr:nvSpPr>
        <xdr:cNvPr id="826" name="テキスト ボックス 825"/>
        <xdr:cNvSpPr txBox="1"/>
      </xdr:nvSpPr>
      <xdr:spPr>
        <a:xfrm>
          <a:off x="20167111" y="927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86647</xdr:rowOff>
    </xdr:from>
    <xdr:to>
      <xdr:col>102</xdr:col>
      <xdr:colOff>165100</xdr:colOff>
      <xdr:row>56</xdr:row>
      <xdr:rowOff>16797</xdr:rowOff>
    </xdr:to>
    <xdr:sp macro="" textlink="">
      <xdr:nvSpPr>
        <xdr:cNvPr id="827" name="楕円 826"/>
        <xdr:cNvSpPr/>
      </xdr:nvSpPr>
      <xdr:spPr>
        <a:xfrm>
          <a:off x="19494500" y="95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33324</xdr:rowOff>
    </xdr:from>
    <xdr:ext cx="534377" cy="259045"/>
    <xdr:sp macro="" textlink="">
      <xdr:nvSpPr>
        <xdr:cNvPr id="828" name="テキスト ボックス 827"/>
        <xdr:cNvSpPr txBox="1"/>
      </xdr:nvSpPr>
      <xdr:spPr>
        <a:xfrm>
          <a:off x="19278111" y="92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95399</xdr:rowOff>
    </xdr:from>
    <xdr:to>
      <xdr:col>98</xdr:col>
      <xdr:colOff>38100</xdr:colOff>
      <xdr:row>56</xdr:row>
      <xdr:rowOff>25549</xdr:rowOff>
    </xdr:to>
    <xdr:sp macro="" textlink="">
      <xdr:nvSpPr>
        <xdr:cNvPr id="829" name="楕円 828"/>
        <xdr:cNvSpPr/>
      </xdr:nvSpPr>
      <xdr:spPr>
        <a:xfrm>
          <a:off x="18605500" y="952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42076</xdr:rowOff>
    </xdr:from>
    <xdr:ext cx="534377" cy="259045"/>
    <xdr:sp macro="" textlink="">
      <xdr:nvSpPr>
        <xdr:cNvPr id="830" name="テキスト ボックス 829"/>
        <xdr:cNvSpPr txBox="1"/>
      </xdr:nvSpPr>
      <xdr:spPr>
        <a:xfrm>
          <a:off x="18389111" y="930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5" name="直線コネクタ 854"/>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6"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7" name="直線コネクタ 856"/>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8"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9" name="直線コネクタ 858"/>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156426</xdr:rowOff>
    </xdr:from>
    <xdr:to>
      <xdr:col>116</xdr:col>
      <xdr:colOff>63500</xdr:colOff>
      <xdr:row>74</xdr:row>
      <xdr:rowOff>15342</xdr:rowOff>
    </xdr:to>
    <xdr:cxnSp macro="">
      <xdr:nvCxnSpPr>
        <xdr:cNvPr id="860" name="直線コネクタ 859"/>
        <xdr:cNvCxnSpPr/>
      </xdr:nvCxnSpPr>
      <xdr:spPr>
        <a:xfrm flipV="1">
          <a:off x="21323300" y="12672276"/>
          <a:ext cx="8382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61"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2" name="フローチャート: 判断 861"/>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15342</xdr:rowOff>
    </xdr:from>
    <xdr:to>
      <xdr:col>111</xdr:col>
      <xdr:colOff>177800</xdr:colOff>
      <xdr:row>74</xdr:row>
      <xdr:rowOff>55728</xdr:rowOff>
    </xdr:to>
    <xdr:cxnSp macro="">
      <xdr:nvCxnSpPr>
        <xdr:cNvPr id="863" name="直線コネクタ 862"/>
        <xdr:cNvCxnSpPr/>
      </xdr:nvCxnSpPr>
      <xdr:spPr>
        <a:xfrm flipV="1">
          <a:off x="20434300" y="1270264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4" name="フローチャート: 判断 863"/>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5" name="テキスト ボックス 864"/>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37364</xdr:rowOff>
    </xdr:from>
    <xdr:to>
      <xdr:col>107</xdr:col>
      <xdr:colOff>50800</xdr:colOff>
      <xdr:row>74</xdr:row>
      <xdr:rowOff>55728</xdr:rowOff>
    </xdr:to>
    <xdr:cxnSp macro="">
      <xdr:nvCxnSpPr>
        <xdr:cNvPr id="866" name="直線コネクタ 865"/>
        <xdr:cNvCxnSpPr/>
      </xdr:nvCxnSpPr>
      <xdr:spPr>
        <a:xfrm>
          <a:off x="19545300" y="12724664"/>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7" name="フローチャート: 判断 866"/>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8" name="テキスト ボックス 867"/>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37364</xdr:rowOff>
    </xdr:from>
    <xdr:to>
      <xdr:col>102</xdr:col>
      <xdr:colOff>114300</xdr:colOff>
      <xdr:row>74</xdr:row>
      <xdr:rowOff>162027</xdr:rowOff>
    </xdr:to>
    <xdr:cxnSp macro="">
      <xdr:nvCxnSpPr>
        <xdr:cNvPr id="869" name="直線コネクタ 868"/>
        <xdr:cNvCxnSpPr/>
      </xdr:nvCxnSpPr>
      <xdr:spPr>
        <a:xfrm flipV="1">
          <a:off x="18656300" y="12724664"/>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70" name="フローチャート: 判断 869"/>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71" name="テキスト ボックス 870"/>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72" name="フローチャート: 判断 871"/>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73" name="テキスト ボックス 872"/>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105626</xdr:rowOff>
    </xdr:from>
    <xdr:to>
      <xdr:col>116</xdr:col>
      <xdr:colOff>114300</xdr:colOff>
      <xdr:row>74</xdr:row>
      <xdr:rowOff>35776</xdr:rowOff>
    </xdr:to>
    <xdr:sp macro="" textlink="">
      <xdr:nvSpPr>
        <xdr:cNvPr id="879" name="楕円 878"/>
        <xdr:cNvSpPr/>
      </xdr:nvSpPr>
      <xdr:spPr>
        <a:xfrm>
          <a:off x="22110700" y="126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128503</xdr:rowOff>
    </xdr:from>
    <xdr:ext cx="534377" cy="259045"/>
    <xdr:sp macro="" textlink="">
      <xdr:nvSpPr>
        <xdr:cNvPr id="880" name="繰出金該当値テキスト"/>
        <xdr:cNvSpPr txBox="1"/>
      </xdr:nvSpPr>
      <xdr:spPr>
        <a:xfrm>
          <a:off x="22212300" y="124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135992</xdr:rowOff>
    </xdr:from>
    <xdr:to>
      <xdr:col>112</xdr:col>
      <xdr:colOff>38100</xdr:colOff>
      <xdr:row>74</xdr:row>
      <xdr:rowOff>66142</xdr:rowOff>
    </xdr:to>
    <xdr:sp macro="" textlink="">
      <xdr:nvSpPr>
        <xdr:cNvPr id="881" name="楕円 880"/>
        <xdr:cNvSpPr/>
      </xdr:nvSpPr>
      <xdr:spPr>
        <a:xfrm>
          <a:off x="212725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82669</xdr:rowOff>
    </xdr:from>
    <xdr:ext cx="534377" cy="259045"/>
    <xdr:sp macro="" textlink="">
      <xdr:nvSpPr>
        <xdr:cNvPr id="882" name="テキスト ボックス 881"/>
        <xdr:cNvSpPr txBox="1"/>
      </xdr:nvSpPr>
      <xdr:spPr>
        <a:xfrm>
          <a:off x="210561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4928</xdr:rowOff>
    </xdr:from>
    <xdr:to>
      <xdr:col>107</xdr:col>
      <xdr:colOff>101600</xdr:colOff>
      <xdr:row>74</xdr:row>
      <xdr:rowOff>106528</xdr:rowOff>
    </xdr:to>
    <xdr:sp macro="" textlink="">
      <xdr:nvSpPr>
        <xdr:cNvPr id="883" name="楕円 882"/>
        <xdr:cNvSpPr/>
      </xdr:nvSpPr>
      <xdr:spPr>
        <a:xfrm>
          <a:off x="20383500" y="126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123055</xdr:rowOff>
    </xdr:from>
    <xdr:ext cx="534377" cy="259045"/>
    <xdr:sp macro="" textlink="">
      <xdr:nvSpPr>
        <xdr:cNvPr id="884" name="テキスト ボックス 883"/>
        <xdr:cNvSpPr txBox="1"/>
      </xdr:nvSpPr>
      <xdr:spPr>
        <a:xfrm>
          <a:off x="20167111" y="1246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158014</xdr:rowOff>
    </xdr:from>
    <xdr:to>
      <xdr:col>102</xdr:col>
      <xdr:colOff>165100</xdr:colOff>
      <xdr:row>74</xdr:row>
      <xdr:rowOff>88164</xdr:rowOff>
    </xdr:to>
    <xdr:sp macro="" textlink="">
      <xdr:nvSpPr>
        <xdr:cNvPr id="885" name="楕円 884"/>
        <xdr:cNvSpPr/>
      </xdr:nvSpPr>
      <xdr:spPr>
        <a:xfrm>
          <a:off x="19494500" y="126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104691</xdr:rowOff>
    </xdr:from>
    <xdr:ext cx="534377" cy="259045"/>
    <xdr:sp macro="" textlink="">
      <xdr:nvSpPr>
        <xdr:cNvPr id="886" name="テキスト ボックス 885"/>
        <xdr:cNvSpPr txBox="1"/>
      </xdr:nvSpPr>
      <xdr:spPr>
        <a:xfrm>
          <a:off x="19278111" y="124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111227</xdr:rowOff>
    </xdr:from>
    <xdr:to>
      <xdr:col>98</xdr:col>
      <xdr:colOff>38100</xdr:colOff>
      <xdr:row>75</xdr:row>
      <xdr:rowOff>41377</xdr:rowOff>
    </xdr:to>
    <xdr:sp macro="" textlink="">
      <xdr:nvSpPr>
        <xdr:cNvPr id="887" name="楕円 886"/>
        <xdr:cNvSpPr/>
      </xdr:nvSpPr>
      <xdr:spPr>
        <a:xfrm>
          <a:off x="18605500" y="1279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57904</xdr:rowOff>
    </xdr:from>
    <xdr:ext cx="534377" cy="259045"/>
    <xdr:sp macro="" textlink="">
      <xdr:nvSpPr>
        <xdr:cNvPr id="888" name="テキスト ボックス 887"/>
        <xdr:cNvSpPr txBox="1"/>
      </xdr:nvSpPr>
      <xdr:spPr>
        <a:xfrm>
          <a:off x="18389111" y="125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住民一人当たりのコストで見ると，義務的経費のうち人件費は，呉市職員体制再構築計画等に沿って定員の適正管理に努めており，着実に減少してきているが，依然として類似団体と比較して職員数が多い状況であるほか，公債費についても，過去に発行した地方債の償還の占める割合が類似団体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普通建設事業費は，市営プール等整備や消防庁舎等建設などの大型投資的事業の進捗に伴い，前年度から大きく増加したため，類似団体平均値を上回る状況となっている。</a:t>
          </a:r>
        </a:p>
        <a:p>
          <a:r>
            <a:rPr kumimoji="1" lang="ja-JP" altLang="en-US" sz="1300">
              <a:latin typeface="ＭＳ Ｐゴシック" panose="020B0600070205080204" pitchFamily="50" charset="-128"/>
              <a:ea typeface="ＭＳ Ｐゴシック" panose="020B0600070205080204" pitchFamily="50" charset="-128"/>
            </a:rPr>
            <a:t>　繰出金は，国民健康保険事業，介護保険事業，後期高齢者医療事業などの社会保障関係費への対応をはじめ，土地造成事業会計への支援等により類似団体の平均値を上回る水準となっている。</a:t>
          </a:r>
        </a:p>
        <a:p>
          <a:r>
            <a:rPr kumimoji="1" lang="ja-JP" altLang="en-US" sz="1300">
              <a:latin typeface="ＭＳ Ｐゴシック" panose="020B0600070205080204" pitchFamily="50" charset="-128"/>
              <a:ea typeface="ＭＳ Ｐゴシック" panose="020B0600070205080204" pitchFamily="50" charset="-128"/>
            </a:rPr>
            <a:t>　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年７月豪雨災害により大幅に増加している。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224,922
221,573
352.81
108,154,049
104,317,754
2,729,322
55,502,958
124,714,167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20501</xdr:rowOff>
    </xdr:from>
    <xdr:to>
      <xdr:col>24</xdr:col>
      <xdr:colOff>63500</xdr:colOff>
      <xdr:row>31</xdr:row>
      <xdr:rowOff>59690</xdr:rowOff>
    </xdr:to>
    <xdr:cxnSp macro="">
      <xdr:nvCxnSpPr>
        <xdr:cNvPr id="63" name="直線コネクタ 62"/>
        <xdr:cNvCxnSpPr/>
      </xdr:nvCxnSpPr>
      <xdr:spPr>
        <a:xfrm>
          <a:off x="3797300" y="53354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20501</xdr:rowOff>
    </xdr:from>
    <xdr:to>
      <xdr:col>19</xdr:col>
      <xdr:colOff>177800</xdr:colOff>
      <xdr:row>31</xdr:row>
      <xdr:rowOff>64044</xdr:rowOff>
    </xdr:to>
    <xdr:cxnSp macro="">
      <xdr:nvCxnSpPr>
        <xdr:cNvPr id="66" name="直線コネクタ 65"/>
        <xdr:cNvCxnSpPr/>
      </xdr:nvCxnSpPr>
      <xdr:spPr>
        <a:xfrm flipV="1">
          <a:off x="2908300" y="533545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26489</xdr:rowOff>
    </xdr:from>
    <xdr:to>
      <xdr:col>15</xdr:col>
      <xdr:colOff>50800</xdr:colOff>
      <xdr:row>31</xdr:row>
      <xdr:rowOff>64044</xdr:rowOff>
    </xdr:to>
    <xdr:cxnSp macro="">
      <xdr:nvCxnSpPr>
        <xdr:cNvPr id="69" name="直線コネクタ 68"/>
        <xdr:cNvCxnSpPr/>
      </xdr:nvCxnSpPr>
      <xdr:spPr>
        <a:xfrm>
          <a:off x="2019300" y="516998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26489</xdr:rowOff>
    </xdr:from>
    <xdr:to>
      <xdr:col>10</xdr:col>
      <xdr:colOff>114300</xdr:colOff>
      <xdr:row>30</xdr:row>
      <xdr:rowOff>157117</xdr:rowOff>
    </xdr:to>
    <xdr:cxnSp macro="">
      <xdr:nvCxnSpPr>
        <xdr:cNvPr id="72" name="直線コネクタ 71"/>
        <xdr:cNvCxnSpPr/>
      </xdr:nvCxnSpPr>
      <xdr:spPr>
        <a:xfrm flipV="1">
          <a:off x="1130300" y="516998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41547</xdr:rowOff>
    </xdr:from>
    <xdr:to>
      <xdr:col>10</xdr:col>
      <xdr:colOff>165100</xdr:colOff>
      <xdr:row>33</xdr:row>
      <xdr:rowOff>143147</xdr:rowOff>
    </xdr:to>
    <xdr:sp macro="" textlink="">
      <xdr:nvSpPr>
        <xdr:cNvPr id="73" name="フローチャート: 判断 72"/>
        <xdr:cNvSpPr/>
      </xdr:nvSpPr>
      <xdr:spPr>
        <a:xfrm>
          <a:off x="1968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134274</xdr:rowOff>
    </xdr:from>
    <xdr:ext cx="469744" cy="259045"/>
    <xdr:sp macro="" textlink="">
      <xdr:nvSpPr>
        <xdr:cNvPr id="74" name="テキスト ボックス 73"/>
        <xdr:cNvSpPr txBox="1"/>
      </xdr:nvSpPr>
      <xdr:spPr>
        <a:xfrm>
          <a:off x="1784428" y="579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23784</xdr:rowOff>
    </xdr:from>
    <xdr:ext cx="469744" cy="259045"/>
    <xdr:sp macro="" textlink="">
      <xdr:nvSpPr>
        <xdr:cNvPr id="76" name="テキスト ボックス 75"/>
        <xdr:cNvSpPr txBox="1"/>
      </xdr:nvSpPr>
      <xdr:spPr>
        <a:xfrm>
          <a:off x="895428"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8890</xdr:rowOff>
    </xdr:from>
    <xdr:to>
      <xdr:col>24</xdr:col>
      <xdr:colOff>114300</xdr:colOff>
      <xdr:row>31</xdr:row>
      <xdr:rowOff>110490</xdr:rowOff>
    </xdr:to>
    <xdr:sp macro="" textlink="">
      <xdr:nvSpPr>
        <xdr:cNvPr id="82" name="楕円 81"/>
        <xdr:cNvSpPr/>
      </xdr:nvSpPr>
      <xdr:spPr>
        <a:xfrm>
          <a:off x="45847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133367</xdr:rowOff>
    </xdr:from>
    <xdr:ext cx="469744" cy="259045"/>
    <xdr:sp macro="" textlink="">
      <xdr:nvSpPr>
        <xdr:cNvPr id="83" name="議会費該当値テキスト"/>
        <xdr:cNvSpPr txBox="1"/>
      </xdr:nvSpPr>
      <xdr:spPr>
        <a:xfrm>
          <a:off x="4686300" y="52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141151</xdr:rowOff>
    </xdr:from>
    <xdr:to>
      <xdr:col>20</xdr:col>
      <xdr:colOff>38100</xdr:colOff>
      <xdr:row>31</xdr:row>
      <xdr:rowOff>71301</xdr:rowOff>
    </xdr:to>
    <xdr:sp macro="" textlink="">
      <xdr:nvSpPr>
        <xdr:cNvPr id="84" name="楕円 83"/>
        <xdr:cNvSpPr/>
      </xdr:nvSpPr>
      <xdr:spPr>
        <a:xfrm>
          <a:off x="3746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87828</xdr:rowOff>
    </xdr:from>
    <xdr:ext cx="469744" cy="259045"/>
    <xdr:sp macro="" textlink="">
      <xdr:nvSpPr>
        <xdr:cNvPr id="85" name="テキスト ボックス 84"/>
        <xdr:cNvSpPr txBox="1"/>
      </xdr:nvSpPr>
      <xdr:spPr>
        <a:xfrm>
          <a:off x="3562428"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13244</xdr:rowOff>
    </xdr:from>
    <xdr:to>
      <xdr:col>15</xdr:col>
      <xdr:colOff>101600</xdr:colOff>
      <xdr:row>31</xdr:row>
      <xdr:rowOff>114844</xdr:rowOff>
    </xdr:to>
    <xdr:sp macro="" textlink="">
      <xdr:nvSpPr>
        <xdr:cNvPr id="86" name="楕円 85"/>
        <xdr:cNvSpPr/>
      </xdr:nvSpPr>
      <xdr:spPr>
        <a:xfrm>
          <a:off x="2857500" y="53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131371</xdr:rowOff>
    </xdr:from>
    <xdr:ext cx="469744" cy="259045"/>
    <xdr:sp macro="" textlink="">
      <xdr:nvSpPr>
        <xdr:cNvPr id="87" name="テキスト ボックス 86"/>
        <xdr:cNvSpPr txBox="1"/>
      </xdr:nvSpPr>
      <xdr:spPr>
        <a:xfrm>
          <a:off x="2673428" y="51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147139</xdr:rowOff>
    </xdr:from>
    <xdr:to>
      <xdr:col>10</xdr:col>
      <xdr:colOff>165100</xdr:colOff>
      <xdr:row>30</xdr:row>
      <xdr:rowOff>77289</xdr:rowOff>
    </xdr:to>
    <xdr:sp macro="" textlink="">
      <xdr:nvSpPr>
        <xdr:cNvPr id="88" name="楕円 87"/>
        <xdr:cNvSpPr/>
      </xdr:nvSpPr>
      <xdr:spPr>
        <a:xfrm>
          <a:off x="1968500" y="51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93816</xdr:rowOff>
    </xdr:from>
    <xdr:ext cx="469744" cy="259045"/>
    <xdr:sp macro="" textlink="">
      <xdr:nvSpPr>
        <xdr:cNvPr id="89" name="テキスト ボックス 88"/>
        <xdr:cNvSpPr txBox="1"/>
      </xdr:nvSpPr>
      <xdr:spPr>
        <a:xfrm>
          <a:off x="1784428"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106317</xdr:rowOff>
    </xdr:from>
    <xdr:to>
      <xdr:col>6</xdr:col>
      <xdr:colOff>38100</xdr:colOff>
      <xdr:row>31</xdr:row>
      <xdr:rowOff>36467</xdr:rowOff>
    </xdr:to>
    <xdr:sp macro="" textlink="">
      <xdr:nvSpPr>
        <xdr:cNvPr id="90" name="楕円 89"/>
        <xdr:cNvSpPr/>
      </xdr:nvSpPr>
      <xdr:spPr>
        <a:xfrm>
          <a:off x="1079500" y="52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52994</xdr:rowOff>
    </xdr:from>
    <xdr:ext cx="469744" cy="259045"/>
    <xdr:sp macro="" textlink="">
      <xdr:nvSpPr>
        <xdr:cNvPr id="91" name="テキスト ボックス 90"/>
        <xdr:cNvSpPr txBox="1"/>
      </xdr:nvSpPr>
      <xdr:spPr>
        <a:xfrm>
          <a:off x="895428" y="50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17685</xdr:rowOff>
    </xdr:from>
    <xdr:to>
      <xdr:col>24</xdr:col>
      <xdr:colOff>62865</xdr:colOff>
      <xdr:row>59</xdr:row>
      <xdr:rowOff>23305</xdr:rowOff>
    </xdr:to>
    <xdr:cxnSp macro="">
      <xdr:nvCxnSpPr>
        <xdr:cNvPr id="116" name="直線コネクタ 115"/>
        <xdr:cNvCxnSpPr/>
      </xdr:nvCxnSpPr>
      <xdr:spPr>
        <a:xfrm flipV="1">
          <a:off x="4633595" y="9104535"/>
          <a:ext cx="1270" cy="103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27132</xdr:rowOff>
    </xdr:from>
    <xdr:ext cx="534377" cy="259045"/>
    <xdr:sp macro="" textlink="">
      <xdr:nvSpPr>
        <xdr:cNvPr id="117" name="総務費最小値テキスト"/>
        <xdr:cNvSpPr txBox="1"/>
      </xdr:nvSpPr>
      <xdr:spPr>
        <a:xfrm>
          <a:off x="4686300" y="101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23305</xdr:rowOff>
    </xdr:from>
    <xdr:to>
      <xdr:col>24</xdr:col>
      <xdr:colOff>152400</xdr:colOff>
      <xdr:row>59</xdr:row>
      <xdr:rowOff>23305</xdr:rowOff>
    </xdr:to>
    <xdr:cxnSp macro="">
      <xdr:nvCxnSpPr>
        <xdr:cNvPr id="118" name="直線コネクタ 117"/>
        <xdr:cNvCxnSpPr/>
      </xdr:nvCxnSpPr>
      <xdr:spPr>
        <a:xfrm>
          <a:off x="4546600" y="101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135812</xdr:rowOff>
    </xdr:from>
    <xdr:ext cx="534377" cy="259045"/>
    <xdr:sp macro="" textlink="">
      <xdr:nvSpPr>
        <xdr:cNvPr id="119" name="総務費最大値テキスト"/>
        <xdr:cNvSpPr txBox="1"/>
      </xdr:nvSpPr>
      <xdr:spPr>
        <a:xfrm>
          <a:off x="4686300" y="88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17685</xdr:rowOff>
    </xdr:from>
    <xdr:to>
      <xdr:col>24</xdr:col>
      <xdr:colOff>152400</xdr:colOff>
      <xdr:row>53</xdr:row>
      <xdr:rowOff>17685</xdr:rowOff>
    </xdr:to>
    <xdr:cxnSp macro="">
      <xdr:nvCxnSpPr>
        <xdr:cNvPr id="120" name="直線コネクタ 119"/>
        <xdr:cNvCxnSpPr/>
      </xdr:nvCxnSpPr>
      <xdr:spPr>
        <a:xfrm>
          <a:off x="4546600" y="91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88627</xdr:rowOff>
    </xdr:from>
    <xdr:to>
      <xdr:col>24</xdr:col>
      <xdr:colOff>63500</xdr:colOff>
      <xdr:row>56</xdr:row>
      <xdr:rowOff>127318</xdr:rowOff>
    </xdr:to>
    <xdr:cxnSp macro="">
      <xdr:nvCxnSpPr>
        <xdr:cNvPr id="121" name="直線コネクタ 120"/>
        <xdr:cNvCxnSpPr/>
      </xdr:nvCxnSpPr>
      <xdr:spPr>
        <a:xfrm flipV="1">
          <a:off x="3797300" y="9689827"/>
          <a:ext cx="8382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15264</xdr:rowOff>
    </xdr:from>
    <xdr:ext cx="534377" cy="259045"/>
    <xdr:sp macro="" textlink="">
      <xdr:nvSpPr>
        <xdr:cNvPr id="122" name="総務費平均値テキスト"/>
        <xdr:cNvSpPr txBox="1"/>
      </xdr:nvSpPr>
      <xdr:spPr>
        <a:xfrm>
          <a:off x="4686300" y="9787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36837</xdr:rowOff>
    </xdr:from>
    <xdr:to>
      <xdr:col>24</xdr:col>
      <xdr:colOff>114300</xdr:colOff>
      <xdr:row>57</xdr:row>
      <xdr:rowOff>138437</xdr:rowOff>
    </xdr:to>
    <xdr:sp macro="" textlink="">
      <xdr:nvSpPr>
        <xdr:cNvPr id="123" name="フローチャート: 判断 122"/>
        <xdr:cNvSpPr/>
      </xdr:nvSpPr>
      <xdr:spPr>
        <a:xfrm>
          <a:off x="45847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101943</xdr:rowOff>
    </xdr:from>
    <xdr:to>
      <xdr:col>19</xdr:col>
      <xdr:colOff>177800</xdr:colOff>
      <xdr:row>56</xdr:row>
      <xdr:rowOff>127318</xdr:rowOff>
    </xdr:to>
    <xdr:cxnSp macro="">
      <xdr:nvCxnSpPr>
        <xdr:cNvPr id="124" name="直線コネクタ 123"/>
        <xdr:cNvCxnSpPr/>
      </xdr:nvCxnSpPr>
      <xdr:spPr>
        <a:xfrm>
          <a:off x="2908300" y="9703143"/>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52895</xdr:rowOff>
    </xdr:from>
    <xdr:to>
      <xdr:col>20</xdr:col>
      <xdr:colOff>38100</xdr:colOff>
      <xdr:row>57</xdr:row>
      <xdr:rowOff>154495</xdr:rowOff>
    </xdr:to>
    <xdr:sp macro="" textlink="">
      <xdr:nvSpPr>
        <xdr:cNvPr id="125" name="フローチャート: 判断 124"/>
        <xdr:cNvSpPr/>
      </xdr:nvSpPr>
      <xdr:spPr>
        <a:xfrm>
          <a:off x="3746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145622</xdr:rowOff>
    </xdr:from>
    <xdr:ext cx="534377" cy="259045"/>
    <xdr:sp macro="" textlink="">
      <xdr:nvSpPr>
        <xdr:cNvPr id="126" name="テキスト ボックス 125"/>
        <xdr:cNvSpPr txBox="1"/>
      </xdr:nvSpPr>
      <xdr:spPr>
        <a:xfrm>
          <a:off x="3530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113849</xdr:rowOff>
    </xdr:from>
    <xdr:to>
      <xdr:col>15</xdr:col>
      <xdr:colOff>50800</xdr:colOff>
      <xdr:row>56</xdr:row>
      <xdr:rowOff>101943</xdr:rowOff>
    </xdr:to>
    <xdr:cxnSp macro="">
      <xdr:nvCxnSpPr>
        <xdr:cNvPr id="127" name="直線コネクタ 126"/>
        <xdr:cNvCxnSpPr/>
      </xdr:nvCxnSpPr>
      <xdr:spPr>
        <a:xfrm>
          <a:off x="2019300" y="8857799"/>
          <a:ext cx="889000" cy="8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20701</xdr:rowOff>
    </xdr:from>
    <xdr:to>
      <xdr:col>15</xdr:col>
      <xdr:colOff>101600</xdr:colOff>
      <xdr:row>57</xdr:row>
      <xdr:rowOff>122301</xdr:rowOff>
    </xdr:to>
    <xdr:sp macro="" textlink="">
      <xdr:nvSpPr>
        <xdr:cNvPr id="128" name="フローチャート: 判断 127"/>
        <xdr:cNvSpPr/>
      </xdr:nvSpPr>
      <xdr:spPr>
        <a:xfrm>
          <a:off x="2857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113428</xdr:rowOff>
    </xdr:from>
    <xdr:ext cx="534377" cy="259045"/>
    <xdr:sp macro="" textlink="">
      <xdr:nvSpPr>
        <xdr:cNvPr id="129" name="テキスト ボックス 128"/>
        <xdr:cNvSpPr txBox="1"/>
      </xdr:nvSpPr>
      <xdr:spPr>
        <a:xfrm>
          <a:off x="2641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113849</xdr:rowOff>
    </xdr:from>
    <xdr:to>
      <xdr:col>10</xdr:col>
      <xdr:colOff>114300</xdr:colOff>
      <xdr:row>54</xdr:row>
      <xdr:rowOff>74149</xdr:rowOff>
    </xdr:to>
    <xdr:cxnSp macro="">
      <xdr:nvCxnSpPr>
        <xdr:cNvPr id="130" name="直線コネクタ 129"/>
        <xdr:cNvCxnSpPr/>
      </xdr:nvCxnSpPr>
      <xdr:spPr>
        <a:xfrm flipV="1">
          <a:off x="1130300" y="8857799"/>
          <a:ext cx="889000" cy="4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117018</xdr:rowOff>
    </xdr:from>
    <xdr:to>
      <xdr:col>10</xdr:col>
      <xdr:colOff>165100</xdr:colOff>
      <xdr:row>57</xdr:row>
      <xdr:rowOff>47168</xdr:rowOff>
    </xdr:to>
    <xdr:sp macro="" textlink="">
      <xdr:nvSpPr>
        <xdr:cNvPr id="131" name="フローチャート: 判断 130"/>
        <xdr:cNvSpPr/>
      </xdr:nvSpPr>
      <xdr:spPr>
        <a:xfrm>
          <a:off x="1968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38295</xdr:rowOff>
    </xdr:from>
    <xdr:ext cx="534377" cy="259045"/>
    <xdr:sp macro="" textlink="">
      <xdr:nvSpPr>
        <xdr:cNvPr id="132" name="テキスト ボックス 131"/>
        <xdr:cNvSpPr txBox="1"/>
      </xdr:nvSpPr>
      <xdr:spPr>
        <a:xfrm>
          <a:off x="1752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22282</xdr:rowOff>
    </xdr:from>
    <xdr:to>
      <xdr:col>6</xdr:col>
      <xdr:colOff>38100</xdr:colOff>
      <xdr:row>57</xdr:row>
      <xdr:rowOff>123882</xdr:rowOff>
    </xdr:to>
    <xdr:sp macro="" textlink="">
      <xdr:nvSpPr>
        <xdr:cNvPr id="133" name="フローチャート: 判断 132"/>
        <xdr:cNvSpPr/>
      </xdr:nvSpPr>
      <xdr:spPr>
        <a:xfrm>
          <a:off x="1079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115009</xdr:rowOff>
    </xdr:from>
    <xdr:ext cx="534377" cy="259045"/>
    <xdr:sp macro="" textlink="">
      <xdr:nvSpPr>
        <xdr:cNvPr id="134" name="テキスト ボックス 133"/>
        <xdr:cNvSpPr txBox="1"/>
      </xdr:nvSpPr>
      <xdr:spPr>
        <a:xfrm>
          <a:off x="863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37827</xdr:rowOff>
    </xdr:from>
    <xdr:to>
      <xdr:col>24</xdr:col>
      <xdr:colOff>114300</xdr:colOff>
      <xdr:row>56</xdr:row>
      <xdr:rowOff>139427</xdr:rowOff>
    </xdr:to>
    <xdr:sp macro="" textlink="">
      <xdr:nvSpPr>
        <xdr:cNvPr id="140" name="楕円 139"/>
        <xdr:cNvSpPr/>
      </xdr:nvSpPr>
      <xdr:spPr>
        <a:xfrm>
          <a:off x="4584700" y="96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60704</xdr:rowOff>
    </xdr:from>
    <xdr:ext cx="534377" cy="259045"/>
    <xdr:sp macro="" textlink="">
      <xdr:nvSpPr>
        <xdr:cNvPr id="141" name="総務費該当値テキスト"/>
        <xdr:cNvSpPr txBox="1"/>
      </xdr:nvSpPr>
      <xdr:spPr>
        <a:xfrm>
          <a:off x="4686300" y="94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76518</xdr:rowOff>
    </xdr:from>
    <xdr:to>
      <xdr:col>20</xdr:col>
      <xdr:colOff>38100</xdr:colOff>
      <xdr:row>57</xdr:row>
      <xdr:rowOff>6668</xdr:rowOff>
    </xdr:to>
    <xdr:sp macro="" textlink="">
      <xdr:nvSpPr>
        <xdr:cNvPr id="142" name="楕円 141"/>
        <xdr:cNvSpPr/>
      </xdr:nvSpPr>
      <xdr:spPr>
        <a:xfrm>
          <a:off x="3746500" y="96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23195</xdr:rowOff>
    </xdr:from>
    <xdr:ext cx="534377" cy="259045"/>
    <xdr:sp macro="" textlink="">
      <xdr:nvSpPr>
        <xdr:cNvPr id="143" name="テキスト ボックス 142"/>
        <xdr:cNvSpPr txBox="1"/>
      </xdr:nvSpPr>
      <xdr:spPr>
        <a:xfrm>
          <a:off x="3530111" y="94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51143</xdr:rowOff>
    </xdr:from>
    <xdr:to>
      <xdr:col>15</xdr:col>
      <xdr:colOff>101600</xdr:colOff>
      <xdr:row>56</xdr:row>
      <xdr:rowOff>152743</xdr:rowOff>
    </xdr:to>
    <xdr:sp macro="" textlink="">
      <xdr:nvSpPr>
        <xdr:cNvPr id="144" name="楕円 143"/>
        <xdr:cNvSpPr/>
      </xdr:nvSpPr>
      <xdr:spPr>
        <a:xfrm>
          <a:off x="2857500" y="96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169270</xdr:rowOff>
    </xdr:from>
    <xdr:ext cx="534377" cy="259045"/>
    <xdr:sp macro="" textlink="">
      <xdr:nvSpPr>
        <xdr:cNvPr id="145" name="テキスト ボックス 144"/>
        <xdr:cNvSpPr txBox="1"/>
      </xdr:nvSpPr>
      <xdr:spPr>
        <a:xfrm>
          <a:off x="2641111" y="94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63049</xdr:rowOff>
    </xdr:from>
    <xdr:to>
      <xdr:col>10</xdr:col>
      <xdr:colOff>165100</xdr:colOff>
      <xdr:row>51</xdr:row>
      <xdr:rowOff>164649</xdr:rowOff>
    </xdr:to>
    <xdr:sp macro="" textlink="">
      <xdr:nvSpPr>
        <xdr:cNvPr id="146" name="楕円 145"/>
        <xdr:cNvSpPr/>
      </xdr:nvSpPr>
      <xdr:spPr>
        <a:xfrm>
          <a:off x="1968500" y="880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9726</xdr:rowOff>
    </xdr:from>
    <xdr:ext cx="534377" cy="259045"/>
    <xdr:sp macro="" textlink="">
      <xdr:nvSpPr>
        <xdr:cNvPr id="147" name="テキスト ボックス 146"/>
        <xdr:cNvSpPr txBox="1"/>
      </xdr:nvSpPr>
      <xdr:spPr>
        <a:xfrm>
          <a:off x="1752111" y="85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23349</xdr:rowOff>
    </xdr:from>
    <xdr:to>
      <xdr:col>6</xdr:col>
      <xdr:colOff>38100</xdr:colOff>
      <xdr:row>54</xdr:row>
      <xdr:rowOff>124949</xdr:rowOff>
    </xdr:to>
    <xdr:sp macro="" textlink="">
      <xdr:nvSpPr>
        <xdr:cNvPr id="148" name="楕円 147"/>
        <xdr:cNvSpPr/>
      </xdr:nvSpPr>
      <xdr:spPr>
        <a:xfrm>
          <a:off x="1079500" y="92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141476</xdr:rowOff>
    </xdr:from>
    <xdr:ext cx="534377" cy="259045"/>
    <xdr:sp macro="" textlink="">
      <xdr:nvSpPr>
        <xdr:cNvPr id="149" name="テキスト ボックス 148"/>
        <xdr:cNvSpPr txBox="1"/>
      </xdr:nvSpPr>
      <xdr:spPr>
        <a:xfrm>
          <a:off x="863111" y="90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4" name="直線コネクタ 173"/>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5"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6" name="直線コネクタ 175"/>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7"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8" name="直線コネクタ 177"/>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62548</xdr:rowOff>
    </xdr:from>
    <xdr:to>
      <xdr:col>24</xdr:col>
      <xdr:colOff>63500</xdr:colOff>
      <xdr:row>76</xdr:row>
      <xdr:rowOff>71831</xdr:rowOff>
    </xdr:to>
    <xdr:cxnSp macro="">
      <xdr:nvCxnSpPr>
        <xdr:cNvPr id="179" name="直線コネクタ 178"/>
        <xdr:cNvCxnSpPr/>
      </xdr:nvCxnSpPr>
      <xdr:spPr>
        <a:xfrm>
          <a:off x="3797300" y="13092748"/>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80"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81" name="フローチャート: 判断 180"/>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62548</xdr:rowOff>
    </xdr:from>
    <xdr:to>
      <xdr:col>19</xdr:col>
      <xdr:colOff>177800</xdr:colOff>
      <xdr:row>76</xdr:row>
      <xdr:rowOff>105614</xdr:rowOff>
    </xdr:to>
    <xdr:cxnSp macro="">
      <xdr:nvCxnSpPr>
        <xdr:cNvPr id="182" name="直線コネクタ 181"/>
        <xdr:cNvCxnSpPr/>
      </xdr:nvCxnSpPr>
      <xdr:spPr>
        <a:xfrm flipV="1">
          <a:off x="2908300" y="13092748"/>
          <a:ext cx="889000" cy="4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3" name="フローチャート: 判断 182"/>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4" name="テキスト ボックス 183"/>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105614</xdr:rowOff>
    </xdr:from>
    <xdr:to>
      <xdr:col>15</xdr:col>
      <xdr:colOff>50800</xdr:colOff>
      <xdr:row>77</xdr:row>
      <xdr:rowOff>305</xdr:rowOff>
    </xdr:to>
    <xdr:cxnSp macro="">
      <xdr:nvCxnSpPr>
        <xdr:cNvPr id="185" name="直線コネクタ 184"/>
        <xdr:cNvCxnSpPr/>
      </xdr:nvCxnSpPr>
      <xdr:spPr>
        <a:xfrm flipV="1">
          <a:off x="2019300" y="13135814"/>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6" name="フローチャート: 判断 185"/>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7" name="テキスト ボックス 186"/>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305</xdr:rowOff>
    </xdr:from>
    <xdr:to>
      <xdr:col>10</xdr:col>
      <xdr:colOff>114300</xdr:colOff>
      <xdr:row>77</xdr:row>
      <xdr:rowOff>41948</xdr:rowOff>
    </xdr:to>
    <xdr:cxnSp macro="">
      <xdr:nvCxnSpPr>
        <xdr:cNvPr id="188" name="直線コネクタ 187"/>
        <xdr:cNvCxnSpPr/>
      </xdr:nvCxnSpPr>
      <xdr:spPr>
        <a:xfrm flipV="1">
          <a:off x="1130300" y="13201955"/>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9" name="フローチャート: 判断 188"/>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11561</xdr:rowOff>
    </xdr:from>
    <xdr:ext cx="599010" cy="259045"/>
    <xdr:sp macro="" textlink="">
      <xdr:nvSpPr>
        <xdr:cNvPr id="190" name="テキスト ボックス 189"/>
        <xdr:cNvSpPr txBox="1"/>
      </xdr:nvSpPr>
      <xdr:spPr>
        <a:xfrm>
          <a:off x="1719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91" name="フローチャート: 判断 190"/>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72077</xdr:rowOff>
    </xdr:from>
    <xdr:ext cx="599010" cy="259045"/>
    <xdr:sp macro="" textlink="">
      <xdr:nvSpPr>
        <xdr:cNvPr id="192" name="テキスト ボックス 191"/>
        <xdr:cNvSpPr txBox="1"/>
      </xdr:nvSpPr>
      <xdr:spPr>
        <a:xfrm>
          <a:off x="830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21031</xdr:rowOff>
    </xdr:from>
    <xdr:to>
      <xdr:col>24</xdr:col>
      <xdr:colOff>114300</xdr:colOff>
      <xdr:row>76</xdr:row>
      <xdr:rowOff>122631</xdr:rowOff>
    </xdr:to>
    <xdr:sp macro="" textlink="">
      <xdr:nvSpPr>
        <xdr:cNvPr id="198" name="楕円 197"/>
        <xdr:cNvSpPr/>
      </xdr:nvSpPr>
      <xdr:spPr>
        <a:xfrm>
          <a:off x="4584700" y="130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170908</xdr:rowOff>
    </xdr:from>
    <xdr:ext cx="599010" cy="259045"/>
    <xdr:sp macro="" textlink="">
      <xdr:nvSpPr>
        <xdr:cNvPr id="199" name="民生費該当値テキスト"/>
        <xdr:cNvSpPr txBox="1"/>
      </xdr:nvSpPr>
      <xdr:spPr>
        <a:xfrm>
          <a:off x="4686300" y="1302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11748</xdr:rowOff>
    </xdr:from>
    <xdr:to>
      <xdr:col>20</xdr:col>
      <xdr:colOff>38100</xdr:colOff>
      <xdr:row>76</xdr:row>
      <xdr:rowOff>113348</xdr:rowOff>
    </xdr:to>
    <xdr:sp macro="" textlink="">
      <xdr:nvSpPr>
        <xdr:cNvPr id="200" name="楕円 199"/>
        <xdr:cNvSpPr/>
      </xdr:nvSpPr>
      <xdr:spPr>
        <a:xfrm>
          <a:off x="3746500" y="130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104475</xdr:rowOff>
    </xdr:from>
    <xdr:ext cx="599010" cy="259045"/>
    <xdr:sp macro="" textlink="">
      <xdr:nvSpPr>
        <xdr:cNvPr id="201" name="テキスト ボックス 200"/>
        <xdr:cNvSpPr txBox="1"/>
      </xdr:nvSpPr>
      <xdr:spPr>
        <a:xfrm>
          <a:off x="3497795" y="131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54814</xdr:rowOff>
    </xdr:from>
    <xdr:to>
      <xdr:col>15</xdr:col>
      <xdr:colOff>101600</xdr:colOff>
      <xdr:row>76</xdr:row>
      <xdr:rowOff>156414</xdr:rowOff>
    </xdr:to>
    <xdr:sp macro="" textlink="">
      <xdr:nvSpPr>
        <xdr:cNvPr id="202" name="楕円 201"/>
        <xdr:cNvSpPr/>
      </xdr:nvSpPr>
      <xdr:spPr>
        <a:xfrm>
          <a:off x="2857500" y="1308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147541</xdr:rowOff>
    </xdr:from>
    <xdr:ext cx="599010" cy="259045"/>
    <xdr:sp macro="" textlink="">
      <xdr:nvSpPr>
        <xdr:cNvPr id="203" name="テキスト ボックス 202"/>
        <xdr:cNvSpPr txBox="1"/>
      </xdr:nvSpPr>
      <xdr:spPr>
        <a:xfrm>
          <a:off x="2608795" y="1317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120955</xdr:rowOff>
    </xdr:from>
    <xdr:to>
      <xdr:col>10</xdr:col>
      <xdr:colOff>165100</xdr:colOff>
      <xdr:row>77</xdr:row>
      <xdr:rowOff>51105</xdr:rowOff>
    </xdr:to>
    <xdr:sp macro="" textlink="">
      <xdr:nvSpPr>
        <xdr:cNvPr id="204" name="楕円 203"/>
        <xdr:cNvSpPr/>
      </xdr:nvSpPr>
      <xdr:spPr>
        <a:xfrm>
          <a:off x="1968500" y="131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205" name="テキスト ボックス 204"/>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162598</xdr:rowOff>
    </xdr:from>
    <xdr:to>
      <xdr:col>6</xdr:col>
      <xdr:colOff>38100</xdr:colOff>
      <xdr:row>77</xdr:row>
      <xdr:rowOff>92748</xdr:rowOff>
    </xdr:to>
    <xdr:sp macro="" textlink="">
      <xdr:nvSpPr>
        <xdr:cNvPr id="206" name="楕円 205"/>
        <xdr:cNvSpPr/>
      </xdr:nvSpPr>
      <xdr:spPr>
        <a:xfrm>
          <a:off x="1079500" y="131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109275</xdr:rowOff>
    </xdr:from>
    <xdr:ext cx="599010" cy="259045"/>
    <xdr:sp macro="" textlink="">
      <xdr:nvSpPr>
        <xdr:cNvPr id="207" name="テキスト ボックス 206"/>
        <xdr:cNvSpPr txBox="1"/>
      </xdr:nvSpPr>
      <xdr:spPr>
        <a:xfrm>
          <a:off x="830795" y="1296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4" name="直線コネクタ 233"/>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5"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6" name="直線コネクタ 235"/>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7"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8" name="直線コネクタ 237"/>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11357</xdr:rowOff>
    </xdr:from>
    <xdr:to>
      <xdr:col>24</xdr:col>
      <xdr:colOff>63500</xdr:colOff>
      <xdr:row>97</xdr:row>
      <xdr:rowOff>126343</xdr:rowOff>
    </xdr:to>
    <xdr:cxnSp macro="">
      <xdr:nvCxnSpPr>
        <xdr:cNvPr id="239" name="直線コネクタ 238"/>
        <xdr:cNvCxnSpPr/>
      </xdr:nvCxnSpPr>
      <xdr:spPr>
        <a:xfrm flipV="1">
          <a:off x="3797300" y="16642007"/>
          <a:ext cx="8382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40"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41" name="フローチャート: 判断 240"/>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117461</xdr:rowOff>
    </xdr:from>
    <xdr:to>
      <xdr:col>19</xdr:col>
      <xdr:colOff>177800</xdr:colOff>
      <xdr:row>97</xdr:row>
      <xdr:rowOff>126343</xdr:rowOff>
    </xdr:to>
    <xdr:cxnSp macro="">
      <xdr:nvCxnSpPr>
        <xdr:cNvPr id="242" name="直線コネクタ 241"/>
        <xdr:cNvCxnSpPr/>
      </xdr:nvCxnSpPr>
      <xdr:spPr>
        <a:xfrm>
          <a:off x="2908300" y="16748111"/>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3" name="フローチャート: 判断 242"/>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4" name="テキスト ボックス 243"/>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117461</xdr:rowOff>
    </xdr:from>
    <xdr:to>
      <xdr:col>15</xdr:col>
      <xdr:colOff>50800</xdr:colOff>
      <xdr:row>97</xdr:row>
      <xdr:rowOff>144174</xdr:rowOff>
    </xdr:to>
    <xdr:cxnSp macro="">
      <xdr:nvCxnSpPr>
        <xdr:cNvPr id="245" name="直線コネクタ 244"/>
        <xdr:cNvCxnSpPr/>
      </xdr:nvCxnSpPr>
      <xdr:spPr>
        <a:xfrm flipV="1">
          <a:off x="2019300" y="16748111"/>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6" name="フローチャート: 判断 245"/>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7" name="テキスト ボックス 246"/>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42872</xdr:rowOff>
    </xdr:from>
    <xdr:to>
      <xdr:col>10</xdr:col>
      <xdr:colOff>114300</xdr:colOff>
      <xdr:row>97</xdr:row>
      <xdr:rowOff>144174</xdr:rowOff>
    </xdr:to>
    <xdr:cxnSp macro="">
      <xdr:nvCxnSpPr>
        <xdr:cNvPr id="248" name="直線コネクタ 247"/>
        <xdr:cNvCxnSpPr/>
      </xdr:nvCxnSpPr>
      <xdr:spPr>
        <a:xfrm>
          <a:off x="1130300" y="16330622"/>
          <a:ext cx="889000" cy="4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9" name="フローチャート: 判断 248"/>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154579</xdr:rowOff>
    </xdr:from>
    <xdr:ext cx="534377" cy="259045"/>
    <xdr:sp macro="" textlink="">
      <xdr:nvSpPr>
        <xdr:cNvPr id="250" name="テキスト ボックス 249"/>
        <xdr:cNvSpPr txBox="1"/>
      </xdr:nvSpPr>
      <xdr:spPr>
        <a:xfrm>
          <a:off x="1752111" y="164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51" name="フローチャート: 判断 250"/>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52" name="テキスト ボックス 251"/>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132007</xdr:rowOff>
    </xdr:from>
    <xdr:to>
      <xdr:col>24</xdr:col>
      <xdr:colOff>114300</xdr:colOff>
      <xdr:row>97</xdr:row>
      <xdr:rowOff>62157</xdr:rowOff>
    </xdr:to>
    <xdr:sp macro="" textlink="">
      <xdr:nvSpPr>
        <xdr:cNvPr id="258" name="楕円 257"/>
        <xdr:cNvSpPr/>
      </xdr:nvSpPr>
      <xdr:spPr>
        <a:xfrm>
          <a:off x="4584700" y="165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110434</xdr:rowOff>
    </xdr:from>
    <xdr:ext cx="534377" cy="259045"/>
    <xdr:sp macro="" textlink="">
      <xdr:nvSpPr>
        <xdr:cNvPr id="259" name="衛生費該当値テキスト"/>
        <xdr:cNvSpPr txBox="1"/>
      </xdr:nvSpPr>
      <xdr:spPr>
        <a:xfrm>
          <a:off x="4686300" y="1656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75543</xdr:rowOff>
    </xdr:from>
    <xdr:to>
      <xdr:col>20</xdr:col>
      <xdr:colOff>38100</xdr:colOff>
      <xdr:row>98</xdr:row>
      <xdr:rowOff>5693</xdr:rowOff>
    </xdr:to>
    <xdr:sp macro="" textlink="">
      <xdr:nvSpPr>
        <xdr:cNvPr id="260" name="楕円 259"/>
        <xdr:cNvSpPr/>
      </xdr:nvSpPr>
      <xdr:spPr>
        <a:xfrm>
          <a:off x="3746500" y="167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168270</xdr:rowOff>
    </xdr:from>
    <xdr:ext cx="534377" cy="259045"/>
    <xdr:sp macro="" textlink="">
      <xdr:nvSpPr>
        <xdr:cNvPr id="261" name="テキスト ボックス 260"/>
        <xdr:cNvSpPr txBox="1"/>
      </xdr:nvSpPr>
      <xdr:spPr>
        <a:xfrm>
          <a:off x="3530111" y="16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66661</xdr:rowOff>
    </xdr:from>
    <xdr:to>
      <xdr:col>15</xdr:col>
      <xdr:colOff>101600</xdr:colOff>
      <xdr:row>97</xdr:row>
      <xdr:rowOff>168261</xdr:rowOff>
    </xdr:to>
    <xdr:sp macro="" textlink="">
      <xdr:nvSpPr>
        <xdr:cNvPr id="262" name="楕円 261"/>
        <xdr:cNvSpPr/>
      </xdr:nvSpPr>
      <xdr:spPr>
        <a:xfrm>
          <a:off x="2857500" y="166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159388</xdr:rowOff>
    </xdr:from>
    <xdr:ext cx="534377" cy="259045"/>
    <xdr:sp macro="" textlink="">
      <xdr:nvSpPr>
        <xdr:cNvPr id="263" name="テキスト ボックス 262"/>
        <xdr:cNvSpPr txBox="1"/>
      </xdr:nvSpPr>
      <xdr:spPr>
        <a:xfrm>
          <a:off x="2641111" y="167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93374</xdr:rowOff>
    </xdr:from>
    <xdr:to>
      <xdr:col>10</xdr:col>
      <xdr:colOff>165100</xdr:colOff>
      <xdr:row>98</xdr:row>
      <xdr:rowOff>23524</xdr:rowOff>
    </xdr:to>
    <xdr:sp macro="" textlink="">
      <xdr:nvSpPr>
        <xdr:cNvPr id="264" name="楕円 263"/>
        <xdr:cNvSpPr/>
      </xdr:nvSpPr>
      <xdr:spPr>
        <a:xfrm>
          <a:off x="1968500" y="167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14651</xdr:rowOff>
    </xdr:from>
    <xdr:ext cx="534377" cy="259045"/>
    <xdr:sp macro="" textlink="">
      <xdr:nvSpPr>
        <xdr:cNvPr id="265" name="テキスト ボックス 264"/>
        <xdr:cNvSpPr txBox="1"/>
      </xdr:nvSpPr>
      <xdr:spPr>
        <a:xfrm>
          <a:off x="1752111" y="1681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163522</xdr:rowOff>
    </xdr:from>
    <xdr:to>
      <xdr:col>6</xdr:col>
      <xdr:colOff>38100</xdr:colOff>
      <xdr:row>95</xdr:row>
      <xdr:rowOff>93672</xdr:rowOff>
    </xdr:to>
    <xdr:sp macro="" textlink="">
      <xdr:nvSpPr>
        <xdr:cNvPr id="266" name="楕円 265"/>
        <xdr:cNvSpPr/>
      </xdr:nvSpPr>
      <xdr:spPr>
        <a:xfrm>
          <a:off x="1079500" y="162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110199</xdr:rowOff>
    </xdr:from>
    <xdr:ext cx="534377" cy="259045"/>
    <xdr:sp macro="" textlink="">
      <xdr:nvSpPr>
        <xdr:cNvPr id="267" name="テキスト ボックス 266"/>
        <xdr:cNvSpPr txBox="1"/>
      </xdr:nvSpPr>
      <xdr:spPr>
        <a:xfrm>
          <a:off x="863111" y="1605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9" name="直線コネクタ 288"/>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2"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3" name="直線コネクタ 292"/>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133299</xdr:rowOff>
    </xdr:from>
    <xdr:to>
      <xdr:col>55</xdr:col>
      <xdr:colOff>0</xdr:colOff>
      <xdr:row>31</xdr:row>
      <xdr:rowOff>143358</xdr:rowOff>
    </xdr:to>
    <xdr:cxnSp macro="">
      <xdr:nvCxnSpPr>
        <xdr:cNvPr id="294" name="直線コネクタ 293"/>
        <xdr:cNvCxnSpPr/>
      </xdr:nvCxnSpPr>
      <xdr:spPr>
        <a:xfrm flipV="1">
          <a:off x="9639300" y="5448249"/>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5"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6" name="フローチャート: 判断 295"/>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143358</xdr:rowOff>
    </xdr:from>
    <xdr:to>
      <xdr:col>50</xdr:col>
      <xdr:colOff>114300</xdr:colOff>
      <xdr:row>32</xdr:row>
      <xdr:rowOff>3454</xdr:rowOff>
    </xdr:to>
    <xdr:cxnSp macro="">
      <xdr:nvCxnSpPr>
        <xdr:cNvPr id="297" name="直線コネクタ 296"/>
        <xdr:cNvCxnSpPr/>
      </xdr:nvCxnSpPr>
      <xdr:spPr>
        <a:xfrm flipV="1">
          <a:off x="8750300" y="5458308"/>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8" name="フローチャート: 判断 297"/>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299" name="テキスト ボックス 298"/>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3454</xdr:rowOff>
    </xdr:from>
    <xdr:to>
      <xdr:col>45</xdr:col>
      <xdr:colOff>177800</xdr:colOff>
      <xdr:row>32</xdr:row>
      <xdr:rowOff>18085</xdr:rowOff>
    </xdr:to>
    <xdr:cxnSp macro="">
      <xdr:nvCxnSpPr>
        <xdr:cNvPr id="300" name="直線コネクタ 299"/>
        <xdr:cNvCxnSpPr/>
      </xdr:nvCxnSpPr>
      <xdr:spPr>
        <a:xfrm flipV="1">
          <a:off x="7861300" y="548985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301" name="フローチャート: 判断 300"/>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38523</xdr:rowOff>
    </xdr:from>
    <xdr:ext cx="378565" cy="259045"/>
    <xdr:sp macro="" textlink="">
      <xdr:nvSpPr>
        <xdr:cNvPr id="302" name="テキスト ボックス 301"/>
        <xdr:cNvSpPr txBox="1"/>
      </xdr:nvSpPr>
      <xdr:spPr>
        <a:xfrm>
          <a:off x="8561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169875</xdr:rowOff>
    </xdr:from>
    <xdr:to>
      <xdr:col>41</xdr:col>
      <xdr:colOff>50800</xdr:colOff>
      <xdr:row>32</xdr:row>
      <xdr:rowOff>18085</xdr:rowOff>
    </xdr:to>
    <xdr:cxnSp macro="">
      <xdr:nvCxnSpPr>
        <xdr:cNvPr id="303" name="直線コネクタ 302"/>
        <xdr:cNvCxnSpPr/>
      </xdr:nvCxnSpPr>
      <xdr:spPr>
        <a:xfrm>
          <a:off x="6972300" y="548482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149251</xdr:rowOff>
    </xdr:from>
    <xdr:to>
      <xdr:col>41</xdr:col>
      <xdr:colOff>101600</xdr:colOff>
      <xdr:row>35</xdr:row>
      <xdr:rowOff>79401</xdr:rowOff>
    </xdr:to>
    <xdr:sp macro="" textlink="">
      <xdr:nvSpPr>
        <xdr:cNvPr id="304" name="フローチャート: 判断 303"/>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70528</xdr:rowOff>
    </xdr:from>
    <xdr:ext cx="469744" cy="259045"/>
    <xdr:sp macro="" textlink="">
      <xdr:nvSpPr>
        <xdr:cNvPr id="305" name="テキスト ボックス 304"/>
        <xdr:cNvSpPr txBox="1"/>
      </xdr:nvSpPr>
      <xdr:spPr>
        <a:xfrm>
          <a:off x="7626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6" name="フローチャート: 判断 305"/>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11549</xdr:rowOff>
    </xdr:from>
    <xdr:ext cx="469744" cy="259045"/>
    <xdr:sp macro="" textlink="">
      <xdr:nvSpPr>
        <xdr:cNvPr id="307" name="テキスト ボックス 306"/>
        <xdr:cNvSpPr txBox="1"/>
      </xdr:nvSpPr>
      <xdr:spPr>
        <a:xfrm>
          <a:off x="6737428" y="60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82499</xdr:rowOff>
    </xdr:from>
    <xdr:to>
      <xdr:col>55</xdr:col>
      <xdr:colOff>50800</xdr:colOff>
      <xdr:row>32</xdr:row>
      <xdr:rowOff>12649</xdr:rowOff>
    </xdr:to>
    <xdr:sp macro="" textlink="">
      <xdr:nvSpPr>
        <xdr:cNvPr id="313" name="楕円 312"/>
        <xdr:cNvSpPr/>
      </xdr:nvSpPr>
      <xdr:spPr>
        <a:xfrm>
          <a:off x="10426700" y="53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35526</xdr:rowOff>
    </xdr:from>
    <xdr:ext cx="469744" cy="259045"/>
    <xdr:sp macro="" textlink="">
      <xdr:nvSpPr>
        <xdr:cNvPr id="314" name="労働費該当値テキスト"/>
        <xdr:cNvSpPr txBox="1"/>
      </xdr:nvSpPr>
      <xdr:spPr>
        <a:xfrm>
          <a:off x="10528300" y="535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92558</xdr:rowOff>
    </xdr:from>
    <xdr:to>
      <xdr:col>50</xdr:col>
      <xdr:colOff>165100</xdr:colOff>
      <xdr:row>32</xdr:row>
      <xdr:rowOff>22708</xdr:rowOff>
    </xdr:to>
    <xdr:sp macro="" textlink="">
      <xdr:nvSpPr>
        <xdr:cNvPr id="315" name="楕円 314"/>
        <xdr:cNvSpPr/>
      </xdr:nvSpPr>
      <xdr:spPr>
        <a:xfrm>
          <a:off x="9588500" y="540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39235</xdr:rowOff>
    </xdr:from>
    <xdr:ext cx="469744" cy="259045"/>
    <xdr:sp macro="" textlink="">
      <xdr:nvSpPr>
        <xdr:cNvPr id="316" name="テキスト ボックス 315"/>
        <xdr:cNvSpPr txBox="1"/>
      </xdr:nvSpPr>
      <xdr:spPr>
        <a:xfrm>
          <a:off x="9404428" y="518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124104</xdr:rowOff>
    </xdr:from>
    <xdr:to>
      <xdr:col>46</xdr:col>
      <xdr:colOff>38100</xdr:colOff>
      <xdr:row>32</xdr:row>
      <xdr:rowOff>54254</xdr:rowOff>
    </xdr:to>
    <xdr:sp macro="" textlink="">
      <xdr:nvSpPr>
        <xdr:cNvPr id="317" name="楕円 316"/>
        <xdr:cNvSpPr/>
      </xdr:nvSpPr>
      <xdr:spPr>
        <a:xfrm>
          <a:off x="8699500" y="54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70781</xdr:rowOff>
    </xdr:from>
    <xdr:ext cx="469744" cy="259045"/>
    <xdr:sp macro="" textlink="">
      <xdr:nvSpPr>
        <xdr:cNvPr id="318" name="テキスト ボックス 317"/>
        <xdr:cNvSpPr txBox="1"/>
      </xdr:nvSpPr>
      <xdr:spPr>
        <a:xfrm>
          <a:off x="8515428" y="52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138735</xdr:rowOff>
    </xdr:from>
    <xdr:to>
      <xdr:col>41</xdr:col>
      <xdr:colOff>101600</xdr:colOff>
      <xdr:row>32</xdr:row>
      <xdr:rowOff>68885</xdr:rowOff>
    </xdr:to>
    <xdr:sp macro="" textlink="">
      <xdr:nvSpPr>
        <xdr:cNvPr id="319" name="楕円 318"/>
        <xdr:cNvSpPr/>
      </xdr:nvSpPr>
      <xdr:spPr>
        <a:xfrm>
          <a:off x="7810500" y="54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85412</xdr:rowOff>
    </xdr:from>
    <xdr:ext cx="469744" cy="259045"/>
    <xdr:sp macro="" textlink="">
      <xdr:nvSpPr>
        <xdr:cNvPr id="320" name="テキスト ボックス 319"/>
        <xdr:cNvSpPr txBox="1"/>
      </xdr:nvSpPr>
      <xdr:spPr>
        <a:xfrm>
          <a:off x="7626428" y="52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119075</xdr:rowOff>
    </xdr:from>
    <xdr:to>
      <xdr:col>36</xdr:col>
      <xdr:colOff>165100</xdr:colOff>
      <xdr:row>32</xdr:row>
      <xdr:rowOff>49225</xdr:rowOff>
    </xdr:to>
    <xdr:sp macro="" textlink="">
      <xdr:nvSpPr>
        <xdr:cNvPr id="321" name="楕円 320"/>
        <xdr:cNvSpPr/>
      </xdr:nvSpPr>
      <xdr:spPr>
        <a:xfrm>
          <a:off x="6921500" y="54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65752</xdr:rowOff>
    </xdr:from>
    <xdr:ext cx="469744" cy="259045"/>
    <xdr:sp macro="" textlink="">
      <xdr:nvSpPr>
        <xdr:cNvPr id="322" name="テキスト ボックス 321"/>
        <xdr:cNvSpPr txBox="1"/>
      </xdr:nvSpPr>
      <xdr:spPr>
        <a:xfrm>
          <a:off x="6737428" y="520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4" name="直線コネクタ 343"/>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5"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6" name="直線コネクタ 345"/>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7"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8" name="直線コネクタ 347"/>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xdr:rowOff>
    </xdr:from>
    <xdr:to>
      <xdr:col>55</xdr:col>
      <xdr:colOff>0</xdr:colOff>
      <xdr:row>57</xdr:row>
      <xdr:rowOff>60970</xdr:rowOff>
    </xdr:to>
    <xdr:cxnSp macro="">
      <xdr:nvCxnSpPr>
        <xdr:cNvPr id="349" name="直線コネクタ 348"/>
        <xdr:cNvCxnSpPr/>
      </xdr:nvCxnSpPr>
      <xdr:spPr>
        <a:xfrm>
          <a:off x="9639300" y="9772813"/>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50"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51" name="フローチャート: 判断 350"/>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xdr:rowOff>
    </xdr:from>
    <xdr:to>
      <xdr:col>50</xdr:col>
      <xdr:colOff>114300</xdr:colOff>
      <xdr:row>57</xdr:row>
      <xdr:rowOff>21468</xdr:rowOff>
    </xdr:to>
    <xdr:cxnSp macro="">
      <xdr:nvCxnSpPr>
        <xdr:cNvPr id="352" name="直線コネクタ 351"/>
        <xdr:cNvCxnSpPr/>
      </xdr:nvCxnSpPr>
      <xdr:spPr>
        <a:xfrm flipV="1">
          <a:off x="8750300" y="9772813"/>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3" name="フローチャート: 判断 352"/>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4" name="テキスト ボックス 353"/>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21468</xdr:rowOff>
    </xdr:from>
    <xdr:to>
      <xdr:col>45</xdr:col>
      <xdr:colOff>177800</xdr:colOff>
      <xdr:row>57</xdr:row>
      <xdr:rowOff>29880</xdr:rowOff>
    </xdr:to>
    <xdr:cxnSp macro="">
      <xdr:nvCxnSpPr>
        <xdr:cNvPr id="355" name="直線コネクタ 354"/>
        <xdr:cNvCxnSpPr/>
      </xdr:nvCxnSpPr>
      <xdr:spPr>
        <a:xfrm flipV="1">
          <a:off x="7861300" y="9794118"/>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6" name="フローチャート: 判断 355"/>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7" name="テキスト ボックス 356"/>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xdr:rowOff>
    </xdr:from>
    <xdr:to>
      <xdr:col>41</xdr:col>
      <xdr:colOff>50800</xdr:colOff>
      <xdr:row>57</xdr:row>
      <xdr:rowOff>29880</xdr:rowOff>
    </xdr:to>
    <xdr:cxnSp macro="">
      <xdr:nvCxnSpPr>
        <xdr:cNvPr id="358" name="直線コネクタ 357"/>
        <xdr:cNvCxnSpPr/>
      </xdr:nvCxnSpPr>
      <xdr:spPr>
        <a:xfrm>
          <a:off x="6972300" y="9772721"/>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9" name="フローチャート: 判断 358"/>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0" name="テキスト ボックス 359"/>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1" name="フローチャート: 判断 360"/>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62" name="テキスト ボックス 361"/>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10170</xdr:rowOff>
    </xdr:from>
    <xdr:to>
      <xdr:col>55</xdr:col>
      <xdr:colOff>50800</xdr:colOff>
      <xdr:row>57</xdr:row>
      <xdr:rowOff>111770</xdr:rowOff>
    </xdr:to>
    <xdr:sp macro="" textlink="">
      <xdr:nvSpPr>
        <xdr:cNvPr id="368" name="楕円 367"/>
        <xdr:cNvSpPr/>
      </xdr:nvSpPr>
      <xdr:spPr>
        <a:xfrm>
          <a:off x="10426700" y="97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33047</xdr:rowOff>
    </xdr:from>
    <xdr:ext cx="469744" cy="259045"/>
    <xdr:sp macro="" textlink="">
      <xdr:nvSpPr>
        <xdr:cNvPr id="369" name="農林水産業費該当値テキスト"/>
        <xdr:cNvSpPr txBox="1"/>
      </xdr:nvSpPr>
      <xdr:spPr>
        <a:xfrm>
          <a:off x="10528300" y="96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120813</xdr:rowOff>
    </xdr:from>
    <xdr:to>
      <xdr:col>50</xdr:col>
      <xdr:colOff>165100</xdr:colOff>
      <xdr:row>57</xdr:row>
      <xdr:rowOff>50963</xdr:rowOff>
    </xdr:to>
    <xdr:sp macro="" textlink="">
      <xdr:nvSpPr>
        <xdr:cNvPr id="370" name="楕円 369"/>
        <xdr:cNvSpPr/>
      </xdr:nvSpPr>
      <xdr:spPr>
        <a:xfrm>
          <a:off x="9588500" y="97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67490</xdr:rowOff>
    </xdr:from>
    <xdr:ext cx="469744" cy="259045"/>
    <xdr:sp macro="" textlink="">
      <xdr:nvSpPr>
        <xdr:cNvPr id="371" name="テキスト ボックス 370"/>
        <xdr:cNvSpPr txBox="1"/>
      </xdr:nvSpPr>
      <xdr:spPr>
        <a:xfrm>
          <a:off x="9404428" y="94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142118</xdr:rowOff>
    </xdr:from>
    <xdr:to>
      <xdr:col>46</xdr:col>
      <xdr:colOff>38100</xdr:colOff>
      <xdr:row>57</xdr:row>
      <xdr:rowOff>72268</xdr:rowOff>
    </xdr:to>
    <xdr:sp macro="" textlink="">
      <xdr:nvSpPr>
        <xdr:cNvPr id="372" name="楕円 371"/>
        <xdr:cNvSpPr/>
      </xdr:nvSpPr>
      <xdr:spPr>
        <a:xfrm>
          <a:off x="8699500" y="97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88795</xdr:rowOff>
    </xdr:from>
    <xdr:ext cx="469744" cy="259045"/>
    <xdr:sp macro="" textlink="">
      <xdr:nvSpPr>
        <xdr:cNvPr id="373" name="テキスト ボックス 372"/>
        <xdr:cNvSpPr txBox="1"/>
      </xdr:nvSpPr>
      <xdr:spPr>
        <a:xfrm>
          <a:off x="8515428" y="9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150530</xdr:rowOff>
    </xdr:from>
    <xdr:to>
      <xdr:col>41</xdr:col>
      <xdr:colOff>101600</xdr:colOff>
      <xdr:row>57</xdr:row>
      <xdr:rowOff>80680</xdr:rowOff>
    </xdr:to>
    <xdr:sp macro="" textlink="">
      <xdr:nvSpPr>
        <xdr:cNvPr id="374" name="楕円 373"/>
        <xdr:cNvSpPr/>
      </xdr:nvSpPr>
      <xdr:spPr>
        <a:xfrm>
          <a:off x="7810500" y="97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97207</xdr:rowOff>
    </xdr:from>
    <xdr:ext cx="469744" cy="259045"/>
    <xdr:sp macro="" textlink="">
      <xdr:nvSpPr>
        <xdr:cNvPr id="375" name="テキスト ボックス 374"/>
        <xdr:cNvSpPr txBox="1"/>
      </xdr:nvSpPr>
      <xdr:spPr>
        <a:xfrm>
          <a:off x="7626428" y="952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120721</xdr:rowOff>
    </xdr:from>
    <xdr:to>
      <xdr:col>36</xdr:col>
      <xdr:colOff>165100</xdr:colOff>
      <xdr:row>57</xdr:row>
      <xdr:rowOff>50871</xdr:rowOff>
    </xdr:to>
    <xdr:sp macro="" textlink="">
      <xdr:nvSpPr>
        <xdr:cNvPr id="376" name="楕円 375"/>
        <xdr:cNvSpPr/>
      </xdr:nvSpPr>
      <xdr:spPr>
        <a:xfrm>
          <a:off x="6921500" y="97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67398</xdr:rowOff>
    </xdr:from>
    <xdr:ext cx="469744" cy="259045"/>
    <xdr:sp macro="" textlink="">
      <xdr:nvSpPr>
        <xdr:cNvPr id="377" name="テキスト ボックス 376"/>
        <xdr:cNvSpPr txBox="1"/>
      </xdr:nvSpPr>
      <xdr:spPr>
        <a:xfrm>
          <a:off x="6737428" y="949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9" name="直線コネクタ 398"/>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400"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401" name="直線コネクタ 400"/>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2"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3" name="直線コネクタ 402"/>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71897</xdr:rowOff>
    </xdr:from>
    <xdr:to>
      <xdr:col>55</xdr:col>
      <xdr:colOff>0</xdr:colOff>
      <xdr:row>75</xdr:row>
      <xdr:rowOff>100198</xdr:rowOff>
    </xdr:to>
    <xdr:cxnSp macro="">
      <xdr:nvCxnSpPr>
        <xdr:cNvPr id="404" name="直線コネクタ 403"/>
        <xdr:cNvCxnSpPr/>
      </xdr:nvCxnSpPr>
      <xdr:spPr>
        <a:xfrm>
          <a:off x="9639300" y="12930647"/>
          <a:ext cx="8382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5"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6" name="フローチャート: 判断 405"/>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71897</xdr:rowOff>
    </xdr:from>
    <xdr:to>
      <xdr:col>50</xdr:col>
      <xdr:colOff>114300</xdr:colOff>
      <xdr:row>75</xdr:row>
      <xdr:rowOff>162903</xdr:rowOff>
    </xdr:to>
    <xdr:cxnSp macro="">
      <xdr:nvCxnSpPr>
        <xdr:cNvPr id="407" name="直線コネクタ 406"/>
        <xdr:cNvCxnSpPr/>
      </xdr:nvCxnSpPr>
      <xdr:spPr>
        <a:xfrm flipV="1">
          <a:off x="8750300" y="12930647"/>
          <a:ext cx="889000" cy="9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8" name="フローチャート: 判断 407"/>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09" name="テキスト ボックス 408"/>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127012</xdr:rowOff>
    </xdr:from>
    <xdr:to>
      <xdr:col>45</xdr:col>
      <xdr:colOff>177800</xdr:colOff>
      <xdr:row>75</xdr:row>
      <xdr:rowOff>162903</xdr:rowOff>
    </xdr:to>
    <xdr:cxnSp macro="">
      <xdr:nvCxnSpPr>
        <xdr:cNvPr id="410" name="直線コネクタ 409"/>
        <xdr:cNvCxnSpPr/>
      </xdr:nvCxnSpPr>
      <xdr:spPr>
        <a:xfrm>
          <a:off x="7861300" y="12985762"/>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11" name="フローチャート: 判断 410"/>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2" name="テキスト ボックス 411"/>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127012</xdr:rowOff>
    </xdr:from>
    <xdr:to>
      <xdr:col>41</xdr:col>
      <xdr:colOff>50800</xdr:colOff>
      <xdr:row>75</xdr:row>
      <xdr:rowOff>162948</xdr:rowOff>
    </xdr:to>
    <xdr:cxnSp macro="">
      <xdr:nvCxnSpPr>
        <xdr:cNvPr id="413" name="直線コネクタ 412"/>
        <xdr:cNvCxnSpPr/>
      </xdr:nvCxnSpPr>
      <xdr:spPr>
        <a:xfrm flipV="1">
          <a:off x="6972300" y="12985762"/>
          <a:ext cx="8890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6696</xdr:rowOff>
    </xdr:from>
    <xdr:to>
      <xdr:col>41</xdr:col>
      <xdr:colOff>101600</xdr:colOff>
      <xdr:row>77</xdr:row>
      <xdr:rowOff>108296</xdr:rowOff>
    </xdr:to>
    <xdr:sp macro="" textlink="">
      <xdr:nvSpPr>
        <xdr:cNvPr id="414" name="フローチャート: 判断 413"/>
        <xdr:cNvSpPr/>
      </xdr:nvSpPr>
      <xdr:spPr>
        <a:xfrm>
          <a:off x="7810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99423</xdr:rowOff>
    </xdr:from>
    <xdr:ext cx="534377" cy="259045"/>
    <xdr:sp macro="" textlink="">
      <xdr:nvSpPr>
        <xdr:cNvPr id="415" name="テキスト ボックス 414"/>
        <xdr:cNvSpPr txBox="1"/>
      </xdr:nvSpPr>
      <xdr:spPr>
        <a:xfrm>
          <a:off x="7594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6" name="フローチャート: 判断 415"/>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120750</xdr:rowOff>
    </xdr:from>
    <xdr:ext cx="534377" cy="259045"/>
    <xdr:sp macro="" textlink="">
      <xdr:nvSpPr>
        <xdr:cNvPr id="417" name="テキスト ボックス 416"/>
        <xdr:cNvSpPr txBox="1"/>
      </xdr:nvSpPr>
      <xdr:spPr>
        <a:xfrm>
          <a:off x="6705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49398</xdr:rowOff>
    </xdr:from>
    <xdr:to>
      <xdr:col>55</xdr:col>
      <xdr:colOff>50800</xdr:colOff>
      <xdr:row>75</xdr:row>
      <xdr:rowOff>150999</xdr:rowOff>
    </xdr:to>
    <xdr:sp macro="" textlink="">
      <xdr:nvSpPr>
        <xdr:cNvPr id="423" name="楕円 422"/>
        <xdr:cNvSpPr/>
      </xdr:nvSpPr>
      <xdr:spPr>
        <a:xfrm>
          <a:off x="10426700" y="12908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72275</xdr:rowOff>
    </xdr:from>
    <xdr:ext cx="534377" cy="259045"/>
    <xdr:sp macro="" textlink="">
      <xdr:nvSpPr>
        <xdr:cNvPr id="424" name="商工費該当値テキスト"/>
        <xdr:cNvSpPr txBox="1"/>
      </xdr:nvSpPr>
      <xdr:spPr>
        <a:xfrm>
          <a:off x="10528300" y="127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21097</xdr:rowOff>
    </xdr:from>
    <xdr:to>
      <xdr:col>50</xdr:col>
      <xdr:colOff>165100</xdr:colOff>
      <xdr:row>75</xdr:row>
      <xdr:rowOff>122697</xdr:rowOff>
    </xdr:to>
    <xdr:sp macro="" textlink="">
      <xdr:nvSpPr>
        <xdr:cNvPr id="425" name="楕円 424"/>
        <xdr:cNvSpPr/>
      </xdr:nvSpPr>
      <xdr:spPr>
        <a:xfrm>
          <a:off x="9588500" y="128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139224</xdr:rowOff>
    </xdr:from>
    <xdr:ext cx="534377" cy="259045"/>
    <xdr:sp macro="" textlink="">
      <xdr:nvSpPr>
        <xdr:cNvPr id="426" name="テキスト ボックス 425"/>
        <xdr:cNvSpPr txBox="1"/>
      </xdr:nvSpPr>
      <xdr:spPr>
        <a:xfrm>
          <a:off x="9372111" y="126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112103</xdr:rowOff>
    </xdr:from>
    <xdr:to>
      <xdr:col>46</xdr:col>
      <xdr:colOff>38100</xdr:colOff>
      <xdr:row>76</xdr:row>
      <xdr:rowOff>42253</xdr:rowOff>
    </xdr:to>
    <xdr:sp macro="" textlink="">
      <xdr:nvSpPr>
        <xdr:cNvPr id="427" name="楕円 426"/>
        <xdr:cNvSpPr/>
      </xdr:nvSpPr>
      <xdr:spPr>
        <a:xfrm>
          <a:off x="8699500" y="129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58780</xdr:rowOff>
    </xdr:from>
    <xdr:ext cx="534377" cy="259045"/>
    <xdr:sp macro="" textlink="">
      <xdr:nvSpPr>
        <xdr:cNvPr id="428" name="テキスト ボックス 427"/>
        <xdr:cNvSpPr txBox="1"/>
      </xdr:nvSpPr>
      <xdr:spPr>
        <a:xfrm>
          <a:off x="8483111" y="127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76212</xdr:rowOff>
    </xdr:from>
    <xdr:to>
      <xdr:col>41</xdr:col>
      <xdr:colOff>101600</xdr:colOff>
      <xdr:row>76</xdr:row>
      <xdr:rowOff>6362</xdr:rowOff>
    </xdr:to>
    <xdr:sp macro="" textlink="">
      <xdr:nvSpPr>
        <xdr:cNvPr id="429" name="楕円 428"/>
        <xdr:cNvSpPr/>
      </xdr:nvSpPr>
      <xdr:spPr>
        <a:xfrm>
          <a:off x="7810500" y="1293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22889</xdr:rowOff>
    </xdr:from>
    <xdr:ext cx="534377" cy="259045"/>
    <xdr:sp macro="" textlink="">
      <xdr:nvSpPr>
        <xdr:cNvPr id="430" name="テキスト ボックス 429"/>
        <xdr:cNvSpPr txBox="1"/>
      </xdr:nvSpPr>
      <xdr:spPr>
        <a:xfrm>
          <a:off x="7594111" y="127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112149</xdr:rowOff>
    </xdr:from>
    <xdr:to>
      <xdr:col>36</xdr:col>
      <xdr:colOff>165100</xdr:colOff>
      <xdr:row>76</xdr:row>
      <xdr:rowOff>42298</xdr:rowOff>
    </xdr:to>
    <xdr:sp macro="" textlink="">
      <xdr:nvSpPr>
        <xdr:cNvPr id="431" name="楕円 430"/>
        <xdr:cNvSpPr/>
      </xdr:nvSpPr>
      <xdr:spPr>
        <a:xfrm>
          <a:off x="6921500" y="129708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58826</xdr:rowOff>
    </xdr:from>
    <xdr:ext cx="534377" cy="259045"/>
    <xdr:sp macro="" textlink="">
      <xdr:nvSpPr>
        <xdr:cNvPr id="432" name="テキスト ボックス 431"/>
        <xdr:cNvSpPr txBox="1"/>
      </xdr:nvSpPr>
      <xdr:spPr>
        <a:xfrm>
          <a:off x="6705111" y="127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7" name="直線コネクタ 456"/>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8"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9" name="直線コネクタ 458"/>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60"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61" name="直線コネクタ 460"/>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50127</xdr:rowOff>
    </xdr:from>
    <xdr:to>
      <xdr:col>55</xdr:col>
      <xdr:colOff>0</xdr:colOff>
      <xdr:row>98</xdr:row>
      <xdr:rowOff>13970</xdr:rowOff>
    </xdr:to>
    <xdr:cxnSp macro="">
      <xdr:nvCxnSpPr>
        <xdr:cNvPr id="462" name="直線コネクタ 461"/>
        <xdr:cNvCxnSpPr/>
      </xdr:nvCxnSpPr>
      <xdr:spPr>
        <a:xfrm>
          <a:off x="9639300" y="16680777"/>
          <a:ext cx="838200" cy="1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3"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4" name="フローチャート: 判断 463"/>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163988</xdr:rowOff>
    </xdr:from>
    <xdr:to>
      <xdr:col>50</xdr:col>
      <xdr:colOff>114300</xdr:colOff>
      <xdr:row>97</xdr:row>
      <xdr:rowOff>50127</xdr:rowOff>
    </xdr:to>
    <xdr:cxnSp macro="">
      <xdr:nvCxnSpPr>
        <xdr:cNvPr id="465" name="直線コネクタ 464"/>
        <xdr:cNvCxnSpPr/>
      </xdr:nvCxnSpPr>
      <xdr:spPr>
        <a:xfrm>
          <a:off x="8750300" y="16623188"/>
          <a:ext cx="8890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6" name="フローチャート: 判断 465"/>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7" name="テキスト ボックス 466"/>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163988</xdr:rowOff>
    </xdr:from>
    <xdr:to>
      <xdr:col>45</xdr:col>
      <xdr:colOff>177800</xdr:colOff>
      <xdr:row>96</xdr:row>
      <xdr:rowOff>165588</xdr:rowOff>
    </xdr:to>
    <xdr:cxnSp macro="">
      <xdr:nvCxnSpPr>
        <xdr:cNvPr id="468" name="直線コネクタ 467"/>
        <xdr:cNvCxnSpPr/>
      </xdr:nvCxnSpPr>
      <xdr:spPr>
        <a:xfrm flipV="1">
          <a:off x="7861300" y="166231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9" name="フローチャート: 判断 468"/>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70" name="テキスト ボックス 469"/>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151206</xdr:rowOff>
    </xdr:from>
    <xdr:to>
      <xdr:col>41</xdr:col>
      <xdr:colOff>50800</xdr:colOff>
      <xdr:row>96</xdr:row>
      <xdr:rowOff>165588</xdr:rowOff>
    </xdr:to>
    <xdr:cxnSp macro="">
      <xdr:nvCxnSpPr>
        <xdr:cNvPr id="471" name="直線コネクタ 470"/>
        <xdr:cNvCxnSpPr/>
      </xdr:nvCxnSpPr>
      <xdr:spPr>
        <a:xfrm>
          <a:off x="6972300" y="16610406"/>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2" name="フローチャート: 判断 471"/>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73" name="テキスト ボックス 472"/>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4" name="フローチャート: 判断 473"/>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75" name="テキスト ボックス 474"/>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134620</xdr:rowOff>
    </xdr:from>
    <xdr:to>
      <xdr:col>55</xdr:col>
      <xdr:colOff>50800</xdr:colOff>
      <xdr:row>98</xdr:row>
      <xdr:rowOff>64770</xdr:rowOff>
    </xdr:to>
    <xdr:sp macro="" textlink="">
      <xdr:nvSpPr>
        <xdr:cNvPr id="481" name="楕円 480"/>
        <xdr:cNvSpPr/>
      </xdr:nvSpPr>
      <xdr:spPr>
        <a:xfrm>
          <a:off x="104267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49547</xdr:rowOff>
    </xdr:from>
    <xdr:ext cx="534377" cy="259045"/>
    <xdr:sp macro="" textlink="">
      <xdr:nvSpPr>
        <xdr:cNvPr id="482" name="土木費該当値テキスト"/>
        <xdr:cNvSpPr txBox="1"/>
      </xdr:nvSpPr>
      <xdr:spPr>
        <a:xfrm>
          <a:off x="10528300" y="166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170777</xdr:rowOff>
    </xdr:from>
    <xdr:to>
      <xdr:col>50</xdr:col>
      <xdr:colOff>165100</xdr:colOff>
      <xdr:row>97</xdr:row>
      <xdr:rowOff>100927</xdr:rowOff>
    </xdr:to>
    <xdr:sp macro="" textlink="">
      <xdr:nvSpPr>
        <xdr:cNvPr id="483" name="楕円 482"/>
        <xdr:cNvSpPr/>
      </xdr:nvSpPr>
      <xdr:spPr>
        <a:xfrm>
          <a:off x="9588500" y="166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92054</xdr:rowOff>
    </xdr:from>
    <xdr:ext cx="534377" cy="259045"/>
    <xdr:sp macro="" textlink="">
      <xdr:nvSpPr>
        <xdr:cNvPr id="484" name="テキスト ボックス 483"/>
        <xdr:cNvSpPr txBox="1"/>
      </xdr:nvSpPr>
      <xdr:spPr>
        <a:xfrm>
          <a:off x="9372111" y="167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113188</xdr:rowOff>
    </xdr:from>
    <xdr:to>
      <xdr:col>46</xdr:col>
      <xdr:colOff>38100</xdr:colOff>
      <xdr:row>97</xdr:row>
      <xdr:rowOff>43338</xdr:rowOff>
    </xdr:to>
    <xdr:sp macro="" textlink="">
      <xdr:nvSpPr>
        <xdr:cNvPr id="485" name="楕円 484"/>
        <xdr:cNvSpPr/>
      </xdr:nvSpPr>
      <xdr:spPr>
        <a:xfrm>
          <a:off x="8699500" y="165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34465</xdr:rowOff>
    </xdr:from>
    <xdr:ext cx="534377" cy="259045"/>
    <xdr:sp macro="" textlink="">
      <xdr:nvSpPr>
        <xdr:cNvPr id="486" name="テキスト ボックス 485"/>
        <xdr:cNvSpPr txBox="1"/>
      </xdr:nvSpPr>
      <xdr:spPr>
        <a:xfrm>
          <a:off x="8483111" y="166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114788</xdr:rowOff>
    </xdr:from>
    <xdr:to>
      <xdr:col>41</xdr:col>
      <xdr:colOff>101600</xdr:colOff>
      <xdr:row>97</xdr:row>
      <xdr:rowOff>44938</xdr:rowOff>
    </xdr:to>
    <xdr:sp macro="" textlink="">
      <xdr:nvSpPr>
        <xdr:cNvPr id="487" name="楕円 486"/>
        <xdr:cNvSpPr/>
      </xdr:nvSpPr>
      <xdr:spPr>
        <a:xfrm>
          <a:off x="7810500" y="165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61465</xdr:rowOff>
    </xdr:from>
    <xdr:ext cx="534377" cy="259045"/>
    <xdr:sp macro="" textlink="">
      <xdr:nvSpPr>
        <xdr:cNvPr id="488" name="テキスト ボックス 487"/>
        <xdr:cNvSpPr txBox="1"/>
      </xdr:nvSpPr>
      <xdr:spPr>
        <a:xfrm>
          <a:off x="7594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100406</xdr:rowOff>
    </xdr:from>
    <xdr:to>
      <xdr:col>36</xdr:col>
      <xdr:colOff>165100</xdr:colOff>
      <xdr:row>97</xdr:row>
      <xdr:rowOff>30556</xdr:rowOff>
    </xdr:to>
    <xdr:sp macro="" textlink="">
      <xdr:nvSpPr>
        <xdr:cNvPr id="489" name="楕円 488"/>
        <xdr:cNvSpPr/>
      </xdr:nvSpPr>
      <xdr:spPr>
        <a:xfrm>
          <a:off x="6921500" y="1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21683</xdr:rowOff>
    </xdr:from>
    <xdr:ext cx="534377" cy="259045"/>
    <xdr:sp macro="" textlink="">
      <xdr:nvSpPr>
        <xdr:cNvPr id="490" name="テキスト ボックス 489"/>
        <xdr:cNvSpPr txBox="1"/>
      </xdr:nvSpPr>
      <xdr:spPr>
        <a:xfrm>
          <a:off x="6705111" y="1665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7" name="直線コネクタ 516"/>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8"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9" name="直線コネクタ 518"/>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20"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1" name="直線コネクタ 520"/>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9834</xdr:rowOff>
    </xdr:from>
    <xdr:to>
      <xdr:col>85</xdr:col>
      <xdr:colOff>127000</xdr:colOff>
      <xdr:row>34</xdr:row>
      <xdr:rowOff>163757</xdr:rowOff>
    </xdr:to>
    <xdr:cxnSp macro="">
      <xdr:nvCxnSpPr>
        <xdr:cNvPr id="522" name="直線コネクタ 521"/>
        <xdr:cNvCxnSpPr/>
      </xdr:nvCxnSpPr>
      <xdr:spPr>
        <a:xfrm flipV="1">
          <a:off x="15481300" y="5324784"/>
          <a:ext cx="838200" cy="66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3"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4" name="フローチャート: 判断 523"/>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163757</xdr:rowOff>
    </xdr:from>
    <xdr:to>
      <xdr:col>81</xdr:col>
      <xdr:colOff>50800</xdr:colOff>
      <xdr:row>35</xdr:row>
      <xdr:rowOff>45974</xdr:rowOff>
    </xdr:to>
    <xdr:cxnSp macro="">
      <xdr:nvCxnSpPr>
        <xdr:cNvPr id="525" name="直線コネクタ 524"/>
        <xdr:cNvCxnSpPr/>
      </xdr:nvCxnSpPr>
      <xdr:spPr>
        <a:xfrm flipV="1">
          <a:off x="14592300" y="5993057"/>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6" name="フローチャート: 判断 525"/>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167149</xdr:rowOff>
    </xdr:from>
    <xdr:ext cx="534377" cy="259045"/>
    <xdr:sp macro="" textlink="">
      <xdr:nvSpPr>
        <xdr:cNvPr id="527" name="テキスト ボックス 526"/>
        <xdr:cNvSpPr txBox="1"/>
      </xdr:nvSpPr>
      <xdr:spPr>
        <a:xfrm>
          <a:off x="15214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145034</xdr:rowOff>
    </xdr:from>
    <xdr:to>
      <xdr:col>76</xdr:col>
      <xdr:colOff>114300</xdr:colOff>
      <xdr:row>35</xdr:row>
      <xdr:rowOff>45974</xdr:rowOff>
    </xdr:to>
    <xdr:cxnSp macro="">
      <xdr:nvCxnSpPr>
        <xdr:cNvPr id="528" name="直線コネクタ 527"/>
        <xdr:cNvCxnSpPr/>
      </xdr:nvCxnSpPr>
      <xdr:spPr>
        <a:xfrm>
          <a:off x="13703300" y="5802884"/>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9" name="フローチャート: 判断 528"/>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30" name="テキスト ボックス 529"/>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145034</xdr:rowOff>
    </xdr:from>
    <xdr:to>
      <xdr:col>71</xdr:col>
      <xdr:colOff>177800</xdr:colOff>
      <xdr:row>34</xdr:row>
      <xdr:rowOff>3084</xdr:rowOff>
    </xdr:to>
    <xdr:cxnSp macro="">
      <xdr:nvCxnSpPr>
        <xdr:cNvPr id="531" name="直線コネクタ 530"/>
        <xdr:cNvCxnSpPr/>
      </xdr:nvCxnSpPr>
      <xdr:spPr>
        <a:xfrm flipV="1">
          <a:off x="12814300" y="5802884"/>
          <a:ext cx="889000" cy="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32" name="フローチャート: 判断 531"/>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38806</xdr:rowOff>
    </xdr:from>
    <xdr:ext cx="534377" cy="259045"/>
    <xdr:sp macro="" textlink="">
      <xdr:nvSpPr>
        <xdr:cNvPr id="533" name="テキスト ボックス 532"/>
        <xdr:cNvSpPr txBox="1"/>
      </xdr:nvSpPr>
      <xdr:spPr>
        <a:xfrm>
          <a:off x="13436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4" name="フローチャート: 判断 533"/>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70811</xdr:rowOff>
    </xdr:from>
    <xdr:ext cx="534377" cy="259045"/>
    <xdr:sp macro="" textlink="">
      <xdr:nvSpPr>
        <xdr:cNvPr id="535" name="テキスト ボックス 534"/>
        <xdr:cNvSpPr txBox="1"/>
      </xdr:nvSpPr>
      <xdr:spPr>
        <a:xfrm>
          <a:off x="12547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130484</xdr:rowOff>
    </xdr:from>
    <xdr:to>
      <xdr:col>85</xdr:col>
      <xdr:colOff>177800</xdr:colOff>
      <xdr:row>31</xdr:row>
      <xdr:rowOff>60634</xdr:rowOff>
    </xdr:to>
    <xdr:sp macro="" textlink="">
      <xdr:nvSpPr>
        <xdr:cNvPr id="541" name="楕円 540"/>
        <xdr:cNvSpPr/>
      </xdr:nvSpPr>
      <xdr:spPr>
        <a:xfrm>
          <a:off x="16268700" y="52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83511</xdr:rowOff>
    </xdr:from>
    <xdr:ext cx="534377" cy="259045"/>
    <xdr:sp macro="" textlink="">
      <xdr:nvSpPr>
        <xdr:cNvPr id="542" name="消防費該当値テキスト"/>
        <xdr:cNvSpPr txBox="1"/>
      </xdr:nvSpPr>
      <xdr:spPr>
        <a:xfrm>
          <a:off x="16370300" y="52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112957</xdr:rowOff>
    </xdr:from>
    <xdr:to>
      <xdr:col>81</xdr:col>
      <xdr:colOff>101600</xdr:colOff>
      <xdr:row>35</xdr:row>
      <xdr:rowOff>43107</xdr:rowOff>
    </xdr:to>
    <xdr:sp macro="" textlink="">
      <xdr:nvSpPr>
        <xdr:cNvPr id="543" name="楕円 542"/>
        <xdr:cNvSpPr/>
      </xdr:nvSpPr>
      <xdr:spPr>
        <a:xfrm>
          <a:off x="15430500" y="59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59634</xdr:rowOff>
    </xdr:from>
    <xdr:ext cx="534377" cy="259045"/>
    <xdr:sp macro="" textlink="">
      <xdr:nvSpPr>
        <xdr:cNvPr id="544" name="テキスト ボックス 543"/>
        <xdr:cNvSpPr txBox="1"/>
      </xdr:nvSpPr>
      <xdr:spPr>
        <a:xfrm>
          <a:off x="15214111" y="57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166624</xdr:rowOff>
    </xdr:from>
    <xdr:to>
      <xdr:col>76</xdr:col>
      <xdr:colOff>165100</xdr:colOff>
      <xdr:row>35</xdr:row>
      <xdr:rowOff>96774</xdr:rowOff>
    </xdr:to>
    <xdr:sp macro="" textlink="">
      <xdr:nvSpPr>
        <xdr:cNvPr id="545" name="楕円 544"/>
        <xdr:cNvSpPr/>
      </xdr:nvSpPr>
      <xdr:spPr>
        <a:xfrm>
          <a:off x="14541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113301</xdr:rowOff>
    </xdr:from>
    <xdr:ext cx="534377" cy="259045"/>
    <xdr:sp macro="" textlink="">
      <xdr:nvSpPr>
        <xdr:cNvPr id="546" name="テキスト ボックス 545"/>
        <xdr:cNvSpPr txBox="1"/>
      </xdr:nvSpPr>
      <xdr:spPr>
        <a:xfrm>
          <a:off x="14325111" y="57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94234</xdr:rowOff>
    </xdr:from>
    <xdr:to>
      <xdr:col>72</xdr:col>
      <xdr:colOff>38100</xdr:colOff>
      <xdr:row>34</xdr:row>
      <xdr:rowOff>24384</xdr:rowOff>
    </xdr:to>
    <xdr:sp macro="" textlink="">
      <xdr:nvSpPr>
        <xdr:cNvPr id="547" name="楕円 546"/>
        <xdr:cNvSpPr/>
      </xdr:nvSpPr>
      <xdr:spPr>
        <a:xfrm>
          <a:off x="136525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40911</xdr:rowOff>
    </xdr:from>
    <xdr:ext cx="534377" cy="259045"/>
    <xdr:sp macro="" textlink="">
      <xdr:nvSpPr>
        <xdr:cNvPr id="548" name="テキスト ボックス 547"/>
        <xdr:cNvSpPr txBox="1"/>
      </xdr:nvSpPr>
      <xdr:spPr>
        <a:xfrm>
          <a:off x="13436111" y="55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123734</xdr:rowOff>
    </xdr:from>
    <xdr:to>
      <xdr:col>67</xdr:col>
      <xdr:colOff>101600</xdr:colOff>
      <xdr:row>34</xdr:row>
      <xdr:rowOff>53884</xdr:rowOff>
    </xdr:to>
    <xdr:sp macro="" textlink="">
      <xdr:nvSpPr>
        <xdr:cNvPr id="549" name="楕円 548"/>
        <xdr:cNvSpPr/>
      </xdr:nvSpPr>
      <xdr:spPr>
        <a:xfrm>
          <a:off x="12763500" y="57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70411</xdr:rowOff>
    </xdr:from>
    <xdr:ext cx="534377" cy="259045"/>
    <xdr:sp macro="" textlink="">
      <xdr:nvSpPr>
        <xdr:cNvPr id="550" name="テキスト ボックス 549"/>
        <xdr:cNvSpPr txBox="1"/>
      </xdr:nvSpPr>
      <xdr:spPr>
        <a:xfrm>
          <a:off x="12547111" y="55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108904</xdr:rowOff>
    </xdr:from>
    <xdr:to>
      <xdr:col>85</xdr:col>
      <xdr:colOff>127000</xdr:colOff>
      <xdr:row>56</xdr:row>
      <xdr:rowOff>43362</xdr:rowOff>
    </xdr:to>
    <xdr:cxnSp macro="">
      <xdr:nvCxnSpPr>
        <xdr:cNvPr id="582" name="直線コネクタ 581"/>
        <xdr:cNvCxnSpPr/>
      </xdr:nvCxnSpPr>
      <xdr:spPr>
        <a:xfrm flipV="1">
          <a:off x="15481300" y="9195754"/>
          <a:ext cx="838200" cy="44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3"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43362</xdr:rowOff>
    </xdr:from>
    <xdr:to>
      <xdr:col>81</xdr:col>
      <xdr:colOff>50800</xdr:colOff>
      <xdr:row>57</xdr:row>
      <xdr:rowOff>59330</xdr:rowOff>
    </xdr:to>
    <xdr:cxnSp macro="">
      <xdr:nvCxnSpPr>
        <xdr:cNvPr id="585" name="直線コネクタ 584"/>
        <xdr:cNvCxnSpPr/>
      </xdr:nvCxnSpPr>
      <xdr:spPr>
        <a:xfrm flipV="1">
          <a:off x="14592300" y="9644562"/>
          <a:ext cx="889000" cy="18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6" name="フローチャート: 判断 585"/>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7" name="テキスト ボックス 586"/>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99793</xdr:rowOff>
    </xdr:from>
    <xdr:to>
      <xdr:col>76</xdr:col>
      <xdr:colOff>114300</xdr:colOff>
      <xdr:row>57</xdr:row>
      <xdr:rowOff>59330</xdr:rowOff>
    </xdr:to>
    <xdr:cxnSp macro="">
      <xdr:nvCxnSpPr>
        <xdr:cNvPr id="588" name="直線コネクタ 587"/>
        <xdr:cNvCxnSpPr/>
      </xdr:nvCxnSpPr>
      <xdr:spPr>
        <a:xfrm>
          <a:off x="13703300" y="9700993"/>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9" name="フローチャート: 判断 588"/>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90" name="テキスト ボックス 589"/>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99793</xdr:rowOff>
    </xdr:from>
    <xdr:to>
      <xdr:col>71</xdr:col>
      <xdr:colOff>177800</xdr:colOff>
      <xdr:row>57</xdr:row>
      <xdr:rowOff>5936</xdr:rowOff>
    </xdr:to>
    <xdr:cxnSp macro="">
      <xdr:nvCxnSpPr>
        <xdr:cNvPr id="591" name="直線コネクタ 590"/>
        <xdr:cNvCxnSpPr/>
      </xdr:nvCxnSpPr>
      <xdr:spPr>
        <a:xfrm flipV="1">
          <a:off x="12814300" y="9700993"/>
          <a:ext cx="8890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2" name="フローチャート: 判断 591"/>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3" name="テキスト ボックス 592"/>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4" name="フローチャート: 判断 593"/>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595" name="テキスト ボックス 594"/>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58104</xdr:rowOff>
    </xdr:from>
    <xdr:to>
      <xdr:col>85</xdr:col>
      <xdr:colOff>177800</xdr:colOff>
      <xdr:row>53</xdr:row>
      <xdr:rowOff>159704</xdr:rowOff>
    </xdr:to>
    <xdr:sp macro="" textlink="">
      <xdr:nvSpPr>
        <xdr:cNvPr id="601" name="楕円 600"/>
        <xdr:cNvSpPr/>
      </xdr:nvSpPr>
      <xdr:spPr>
        <a:xfrm>
          <a:off x="16268700" y="91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80981</xdr:rowOff>
    </xdr:from>
    <xdr:ext cx="534377" cy="259045"/>
    <xdr:sp macro="" textlink="">
      <xdr:nvSpPr>
        <xdr:cNvPr id="602" name="教育費該当値テキスト"/>
        <xdr:cNvSpPr txBox="1"/>
      </xdr:nvSpPr>
      <xdr:spPr>
        <a:xfrm>
          <a:off x="16370300" y="899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164012</xdr:rowOff>
    </xdr:from>
    <xdr:to>
      <xdr:col>81</xdr:col>
      <xdr:colOff>101600</xdr:colOff>
      <xdr:row>56</xdr:row>
      <xdr:rowOff>94162</xdr:rowOff>
    </xdr:to>
    <xdr:sp macro="" textlink="">
      <xdr:nvSpPr>
        <xdr:cNvPr id="603" name="楕円 602"/>
        <xdr:cNvSpPr/>
      </xdr:nvSpPr>
      <xdr:spPr>
        <a:xfrm>
          <a:off x="15430500" y="95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85289</xdr:rowOff>
    </xdr:from>
    <xdr:ext cx="534377" cy="259045"/>
    <xdr:sp macro="" textlink="">
      <xdr:nvSpPr>
        <xdr:cNvPr id="604" name="テキスト ボックス 603"/>
        <xdr:cNvSpPr txBox="1"/>
      </xdr:nvSpPr>
      <xdr:spPr>
        <a:xfrm>
          <a:off x="15214111" y="968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8530</xdr:rowOff>
    </xdr:from>
    <xdr:to>
      <xdr:col>76</xdr:col>
      <xdr:colOff>165100</xdr:colOff>
      <xdr:row>57</xdr:row>
      <xdr:rowOff>110130</xdr:rowOff>
    </xdr:to>
    <xdr:sp macro="" textlink="">
      <xdr:nvSpPr>
        <xdr:cNvPr id="605" name="楕円 604"/>
        <xdr:cNvSpPr/>
      </xdr:nvSpPr>
      <xdr:spPr>
        <a:xfrm>
          <a:off x="14541500" y="97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101257</xdr:rowOff>
    </xdr:from>
    <xdr:ext cx="534377" cy="259045"/>
    <xdr:sp macro="" textlink="">
      <xdr:nvSpPr>
        <xdr:cNvPr id="606" name="テキスト ボックス 605"/>
        <xdr:cNvSpPr txBox="1"/>
      </xdr:nvSpPr>
      <xdr:spPr>
        <a:xfrm>
          <a:off x="14325111" y="98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48993</xdr:rowOff>
    </xdr:from>
    <xdr:to>
      <xdr:col>72</xdr:col>
      <xdr:colOff>38100</xdr:colOff>
      <xdr:row>56</xdr:row>
      <xdr:rowOff>150593</xdr:rowOff>
    </xdr:to>
    <xdr:sp macro="" textlink="">
      <xdr:nvSpPr>
        <xdr:cNvPr id="607" name="楕円 606"/>
        <xdr:cNvSpPr/>
      </xdr:nvSpPr>
      <xdr:spPr>
        <a:xfrm>
          <a:off x="13652500" y="96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141720</xdr:rowOff>
    </xdr:from>
    <xdr:ext cx="534377" cy="259045"/>
    <xdr:sp macro="" textlink="">
      <xdr:nvSpPr>
        <xdr:cNvPr id="608" name="テキスト ボックス 607"/>
        <xdr:cNvSpPr txBox="1"/>
      </xdr:nvSpPr>
      <xdr:spPr>
        <a:xfrm>
          <a:off x="13436111" y="97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126586</xdr:rowOff>
    </xdr:from>
    <xdr:to>
      <xdr:col>67</xdr:col>
      <xdr:colOff>101600</xdr:colOff>
      <xdr:row>57</xdr:row>
      <xdr:rowOff>56736</xdr:rowOff>
    </xdr:to>
    <xdr:sp macro="" textlink="">
      <xdr:nvSpPr>
        <xdr:cNvPr id="609" name="楕円 608"/>
        <xdr:cNvSpPr/>
      </xdr:nvSpPr>
      <xdr:spPr>
        <a:xfrm>
          <a:off x="12763500" y="97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47863</xdr:rowOff>
    </xdr:from>
    <xdr:ext cx="534377" cy="259045"/>
    <xdr:sp macro="" textlink="">
      <xdr:nvSpPr>
        <xdr:cNvPr id="610" name="テキスト ボックス 609"/>
        <xdr:cNvSpPr txBox="1"/>
      </xdr:nvSpPr>
      <xdr:spPr>
        <a:xfrm>
          <a:off x="12547111" y="98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129756</xdr:rowOff>
    </xdr:from>
    <xdr:to>
      <xdr:col>85</xdr:col>
      <xdr:colOff>127000</xdr:colOff>
      <xdr:row>79</xdr:row>
      <xdr:rowOff>36144</xdr:rowOff>
    </xdr:to>
    <xdr:cxnSp macro="">
      <xdr:nvCxnSpPr>
        <xdr:cNvPr id="639" name="直線コネクタ 638"/>
        <xdr:cNvCxnSpPr/>
      </xdr:nvCxnSpPr>
      <xdr:spPr>
        <a:xfrm flipV="1">
          <a:off x="15481300" y="12645606"/>
          <a:ext cx="838200" cy="93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61841</xdr:rowOff>
    </xdr:from>
    <xdr:ext cx="469744" cy="259045"/>
    <xdr:sp macro="" textlink="">
      <xdr:nvSpPr>
        <xdr:cNvPr id="640" name="災害復旧費平均値テキスト"/>
        <xdr:cNvSpPr txBox="1"/>
      </xdr:nvSpPr>
      <xdr:spPr>
        <a:xfrm>
          <a:off x="16370300" y="13434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132766</xdr:rowOff>
    </xdr:from>
    <xdr:to>
      <xdr:col>81</xdr:col>
      <xdr:colOff>50800</xdr:colOff>
      <xdr:row>79</xdr:row>
      <xdr:rowOff>36144</xdr:rowOff>
    </xdr:to>
    <xdr:cxnSp macro="">
      <xdr:nvCxnSpPr>
        <xdr:cNvPr id="642" name="直線コネクタ 641"/>
        <xdr:cNvCxnSpPr/>
      </xdr:nvCxnSpPr>
      <xdr:spPr>
        <a:xfrm>
          <a:off x="14592300" y="13505866"/>
          <a:ext cx="889000" cy="7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3" name="フローチャート: 判断 642"/>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4" name="テキスト ボックス 643"/>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132766</xdr:rowOff>
    </xdr:from>
    <xdr:to>
      <xdr:col>76</xdr:col>
      <xdr:colOff>114300</xdr:colOff>
      <xdr:row>79</xdr:row>
      <xdr:rowOff>43498</xdr:rowOff>
    </xdr:to>
    <xdr:cxnSp macro="">
      <xdr:nvCxnSpPr>
        <xdr:cNvPr id="645" name="直線コネクタ 644"/>
        <xdr:cNvCxnSpPr/>
      </xdr:nvCxnSpPr>
      <xdr:spPr>
        <a:xfrm flipV="1">
          <a:off x="13703300" y="13505866"/>
          <a:ext cx="889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6" name="フローチャート: 判断 645"/>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34295</xdr:rowOff>
    </xdr:from>
    <xdr:ext cx="469744" cy="259045"/>
    <xdr:sp macro="" textlink="">
      <xdr:nvSpPr>
        <xdr:cNvPr id="647" name="テキスト ボックス 646"/>
        <xdr:cNvSpPr txBox="1"/>
      </xdr:nvSpPr>
      <xdr:spPr>
        <a:xfrm>
          <a:off x="14357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43498</xdr:rowOff>
    </xdr:from>
    <xdr:to>
      <xdr:col>71</xdr:col>
      <xdr:colOff>177800</xdr:colOff>
      <xdr:row>79</xdr:row>
      <xdr:rowOff>43611</xdr:rowOff>
    </xdr:to>
    <xdr:cxnSp macro="">
      <xdr:nvCxnSpPr>
        <xdr:cNvPr id="648" name="直線コネクタ 647"/>
        <xdr:cNvCxnSpPr/>
      </xdr:nvCxnSpPr>
      <xdr:spPr>
        <a:xfrm flipV="1">
          <a:off x="12814300" y="13588048"/>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9" name="フローチャート: 判断 648"/>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100156</xdr:rowOff>
    </xdr:from>
    <xdr:ext cx="378565" cy="259045"/>
    <xdr:sp macro="" textlink="">
      <xdr:nvSpPr>
        <xdr:cNvPr id="650" name="テキスト ボックス 649"/>
        <xdr:cNvSpPr txBox="1"/>
      </xdr:nvSpPr>
      <xdr:spPr>
        <a:xfrm>
          <a:off x="13514017" y="1330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51" name="フローチャート: 判断 650"/>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99432</xdr:rowOff>
    </xdr:from>
    <xdr:ext cx="378565" cy="259045"/>
    <xdr:sp macro="" textlink="">
      <xdr:nvSpPr>
        <xdr:cNvPr id="652" name="テキスト ボックス 651"/>
        <xdr:cNvSpPr txBox="1"/>
      </xdr:nvSpPr>
      <xdr:spPr>
        <a:xfrm>
          <a:off x="12625017" y="13301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78956</xdr:rowOff>
    </xdr:from>
    <xdr:to>
      <xdr:col>85</xdr:col>
      <xdr:colOff>177800</xdr:colOff>
      <xdr:row>74</xdr:row>
      <xdr:rowOff>9106</xdr:rowOff>
    </xdr:to>
    <xdr:sp macro="" textlink="">
      <xdr:nvSpPr>
        <xdr:cNvPr id="658" name="楕円 657"/>
        <xdr:cNvSpPr/>
      </xdr:nvSpPr>
      <xdr:spPr>
        <a:xfrm>
          <a:off x="16268700" y="125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101833</xdr:rowOff>
    </xdr:from>
    <xdr:ext cx="534377" cy="259045"/>
    <xdr:sp macro="" textlink="">
      <xdr:nvSpPr>
        <xdr:cNvPr id="659" name="災害復旧費該当値テキスト"/>
        <xdr:cNvSpPr txBox="1"/>
      </xdr:nvSpPr>
      <xdr:spPr>
        <a:xfrm>
          <a:off x="16370300" y="124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156794</xdr:rowOff>
    </xdr:from>
    <xdr:to>
      <xdr:col>81</xdr:col>
      <xdr:colOff>101600</xdr:colOff>
      <xdr:row>79</xdr:row>
      <xdr:rowOff>86944</xdr:rowOff>
    </xdr:to>
    <xdr:sp macro="" textlink="">
      <xdr:nvSpPr>
        <xdr:cNvPr id="660" name="楕円 659"/>
        <xdr:cNvSpPr/>
      </xdr:nvSpPr>
      <xdr:spPr>
        <a:xfrm>
          <a:off x="15430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78071</xdr:rowOff>
    </xdr:from>
    <xdr:ext cx="378565" cy="259045"/>
    <xdr:sp macro="" textlink="">
      <xdr:nvSpPr>
        <xdr:cNvPr id="661" name="テキスト ボックス 660"/>
        <xdr:cNvSpPr txBox="1"/>
      </xdr:nvSpPr>
      <xdr:spPr>
        <a:xfrm>
          <a:off x="15292017" y="1362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81966</xdr:rowOff>
    </xdr:from>
    <xdr:to>
      <xdr:col>76</xdr:col>
      <xdr:colOff>165100</xdr:colOff>
      <xdr:row>79</xdr:row>
      <xdr:rowOff>12116</xdr:rowOff>
    </xdr:to>
    <xdr:sp macro="" textlink="">
      <xdr:nvSpPr>
        <xdr:cNvPr id="662" name="楕円 661"/>
        <xdr:cNvSpPr/>
      </xdr:nvSpPr>
      <xdr:spPr>
        <a:xfrm>
          <a:off x="14541500" y="1345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28643</xdr:rowOff>
    </xdr:from>
    <xdr:ext cx="469744" cy="259045"/>
    <xdr:sp macro="" textlink="">
      <xdr:nvSpPr>
        <xdr:cNvPr id="663" name="テキスト ボックス 662"/>
        <xdr:cNvSpPr txBox="1"/>
      </xdr:nvSpPr>
      <xdr:spPr>
        <a:xfrm>
          <a:off x="14357428" y="132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164148</xdr:rowOff>
    </xdr:from>
    <xdr:to>
      <xdr:col>72</xdr:col>
      <xdr:colOff>38100</xdr:colOff>
      <xdr:row>79</xdr:row>
      <xdr:rowOff>94298</xdr:rowOff>
    </xdr:to>
    <xdr:sp macro="" textlink="">
      <xdr:nvSpPr>
        <xdr:cNvPr id="664" name="楕円 663"/>
        <xdr:cNvSpPr/>
      </xdr:nvSpPr>
      <xdr:spPr>
        <a:xfrm>
          <a:off x="13652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85425</xdr:rowOff>
    </xdr:from>
    <xdr:ext cx="313932" cy="259045"/>
    <xdr:sp macro="" textlink="">
      <xdr:nvSpPr>
        <xdr:cNvPr id="665" name="テキスト ボックス 664"/>
        <xdr:cNvSpPr txBox="1"/>
      </xdr:nvSpPr>
      <xdr:spPr>
        <a:xfrm>
          <a:off x="13546333" y="13629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164261</xdr:rowOff>
    </xdr:from>
    <xdr:to>
      <xdr:col>67</xdr:col>
      <xdr:colOff>101600</xdr:colOff>
      <xdr:row>79</xdr:row>
      <xdr:rowOff>94411</xdr:rowOff>
    </xdr:to>
    <xdr:sp macro="" textlink="">
      <xdr:nvSpPr>
        <xdr:cNvPr id="666" name="楕円 665"/>
        <xdr:cNvSpPr/>
      </xdr:nvSpPr>
      <xdr:spPr>
        <a:xfrm>
          <a:off x="12763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85538</xdr:rowOff>
    </xdr:from>
    <xdr:ext cx="313932" cy="259045"/>
    <xdr:sp macro="" textlink="">
      <xdr:nvSpPr>
        <xdr:cNvPr id="667" name="テキスト ボックス 666"/>
        <xdr:cNvSpPr txBox="1"/>
      </xdr:nvSpPr>
      <xdr:spPr>
        <a:xfrm>
          <a:off x="12657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117184</xdr:rowOff>
    </xdr:from>
    <xdr:to>
      <xdr:col>85</xdr:col>
      <xdr:colOff>126364</xdr:colOff>
      <xdr:row>99</xdr:row>
      <xdr:rowOff>62640</xdr:rowOff>
    </xdr:to>
    <xdr:cxnSp macro="">
      <xdr:nvCxnSpPr>
        <xdr:cNvPr id="690" name="直線コネクタ 689"/>
        <xdr:cNvCxnSpPr/>
      </xdr:nvCxnSpPr>
      <xdr:spPr>
        <a:xfrm flipV="1">
          <a:off x="16317595" y="15890584"/>
          <a:ext cx="1269" cy="1145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66467</xdr:rowOff>
    </xdr:from>
    <xdr:ext cx="534377" cy="259045"/>
    <xdr:sp macro="" textlink="">
      <xdr:nvSpPr>
        <xdr:cNvPr id="691" name="公債費最小値テキスト"/>
        <xdr:cNvSpPr txBox="1"/>
      </xdr:nvSpPr>
      <xdr:spPr>
        <a:xfrm>
          <a:off x="16370300" y="170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62640</xdr:rowOff>
    </xdr:from>
    <xdr:to>
      <xdr:col>86</xdr:col>
      <xdr:colOff>25400</xdr:colOff>
      <xdr:row>99</xdr:row>
      <xdr:rowOff>62640</xdr:rowOff>
    </xdr:to>
    <xdr:cxnSp macro="">
      <xdr:nvCxnSpPr>
        <xdr:cNvPr id="692" name="直線コネクタ 691"/>
        <xdr:cNvCxnSpPr/>
      </xdr:nvCxnSpPr>
      <xdr:spPr>
        <a:xfrm>
          <a:off x="16230600" y="1703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63861</xdr:rowOff>
    </xdr:from>
    <xdr:ext cx="534377" cy="259045"/>
    <xdr:sp macro="" textlink="">
      <xdr:nvSpPr>
        <xdr:cNvPr id="693" name="公債費最大値テキスト"/>
        <xdr:cNvSpPr txBox="1"/>
      </xdr:nvSpPr>
      <xdr:spPr>
        <a:xfrm>
          <a:off x="16370300" y="156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117184</xdr:rowOff>
    </xdr:from>
    <xdr:to>
      <xdr:col>86</xdr:col>
      <xdr:colOff>25400</xdr:colOff>
      <xdr:row>92</xdr:row>
      <xdr:rowOff>117184</xdr:rowOff>
    </xdr:to>
    <xdr:cxnSp macro="">
      <xdr:nvCxnSpPr>
        <xdr:cNvPr id="694" name="直線コネクタ 693"/>
        <xdr:cNvCxnSpPr/>
      </xdr:nvCxnSpPr>
      <xdr:spPr>
        <a:xfrm>
          <a:off x="16230600" y="1589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90528</xdr:rowOff>
    </xdr:from>
    <xdr:to>
      <xdr:col>85</xdr:col>
      <xdr:colOff>127000</xdr:colOff>
      <xdr:row>93</xdr:row>
      <xdr:rowOff>91534</xdr:rowOff>
    </xdr:to>
    <xdr:cxnSp macro="">
      <xdr:nvCxnSpPr>
        <xdr:cNvPr id="695" name="直線コネクタ 694"/>
        <xdr:cNvCxnSpPr/>
      </xdr:nvCxnSpPr>
      <xdr:spPr>
        <a:xfrm>
          <a:off x="15481300" y="16035378"/>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169991</xdr:rowOff>
    </xdr:from>
    <xdr:ext cx="534377" cy="259045"/>
    <xdr:sp macro="" textlink="">
      <xdr:nvSpPr>
        <xdr:cNvPr id="696" name="公債費平均値テキスト"/>
        <xdr:cNvSpPr txBox="1"/>
      </xdr:nvSpPr>
      <xdr:spPr>
        <a:xfrm>
          <a:off x="16370300" y="16457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20114</xdr:rowOff>
    </xdr:from>
    <xdr:to>
      <xdr:col>85</xdr:col>
      <xdr:colOff>177800</xdr:colOff>
      <xdr:row>96</xdr:row>
      <xdr:rowOff>121714</xdr:rowOff>
    </xdr:to>
    <xdr:sp macro="" textlink="">
      <xdr:nvSpPr>
        <xdr:cNvPr id="697" name="フローチャート: 判断 696"/>
        <xdr:cNvSpPr/>
      </xdr:nvSpPr>
      <xdr:spPr>
        <a:xfrm>
          <a:off x="16268700" y="1647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30589</xdr:rowOff>
    </xdr:from>
    <xdr:to>
      <xdr:col>81</xdr:col>
      <xdr:colOff>50800</xdr:colOff>
      <xdr:row>93</xdr:row>
      <xdr:rowOff>90528</xdr:rowOff>
    </xdr:to>
    <xdr:cxnSp macro="">
      <xdr:nvCxnSpPr>
        <xdr:cNvPr id="698" name="直線コネクタ 697"/>
        <xdr:cNvCxnSpPr/>
      </xdr:nvCxnSpPr>
      <xdr:spPr>
        <a:xfrm>
          <a:off x="14592300" y="15975439"/>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19292</xdr:rowOff>
    </xdr:from>
    <xdr:to>
      <xdr:col>81</xdr:col>
      <xdr:colOff>101600</xdr:colOff>
      <xdr:row>96</xdr:row>
      <xdr:rowOff>120892</xdr:rowOff>
    </xdr:to>
    <xdr:sp macro="" textlink="">
      <xdr:nvSpPr>
        <xdr:cNvPr id="699" name="フローチャート: 判断 698"/>
        <xdr:cNvSpPr/>
      </xdr:nvSpPr>
      <xdr:spPr>
        <a:xfrm>
          <a:off x="15430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112019</xdr:rowOff>
    </xdr:from>
    <xdr:ext cx="534377" cy="259045"/>
    <xdr:sp macro="" textlink="">
      <xdr:nvSpPr>
        <xdr:cNvPr id="700" name="テキスト ボックス 699"/>
        <xdr:cNvSpPr txBox="1"/>
      </xdr:nvSpPr>
      <xdr:spPr>
        <a:xfrm>
          <a:off x="15214111" y="165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22268</xdr:rowOff>
    </xdr:from>
    <xdr:to>
      <xdr:col>76</xdr:col>
      <xdr:colOff>114300</xdr:colOff>
      <xdr:row>93</xdr:row>
      <xdr:rowOff>30589</xdr:rowOff>
    </xdr:to>
    <xdr:cxnSp macro="">
      <xdr:nvCxnSpPr>
        <xdr:cNvPr id="701" name="直線コネクタ 700"/>
        <xdr:cNvCxnSpPr/>
      </xdr:nvCxnSpPr>
      <xdr:spPr>
        <a:xfrm>
          <a:off x="13703300" y="15967118"/>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10695</xdr:rowOff>
    </xdr:from>
    <xdr:to>
      <xdr:col>76</xdr:col>
      <xdr:colOff>165100</xdr:colOff>
      <xdr:row>96</xdr:row>
      <xdr:rowOff>112295</xdr:rowOff>
    </xdr:to>
    <xdr:sp macro="" textlink="">
      <xdr:nvSpPr>
        <xdr:cNvPr id="702" name="フローチャート: 判断 701"/>
        <xdr:cNvSpPr/>
      </xdr:nvSpPr>
      <xdr:spPr>
        <a:xfrm>
          <a:off x="14541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103422</xdr:rowOff>
    </xdr:from>
    <xdr:ext cx="534377" cy="259045"/>
    <xdr:sp macro="" textlink="">
      <xdr:nvSpPr>
        <xdr:cNvPr id="703" name="テキスト ボックス 702"/>
        <xdr:cNvSpPr txBox="1"/>
      </xdr:nvSpPr>
      <xdr:spPr>
        <a:xfrm>
          <a:off x="14325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109182</xdr:rowOff>
    </xdr:from>
    <xdr:to>
      <xdr:col>71</xdr:col>
      <xdr:colOff>177800</xdr:colOff>
      <xdr:row>93</xdr:row>
      <xdr:rowOff>22268</xdr:rowOff>
    </xdr:to>
    <xdr:cxnSp macro="">
      <xdr:nvCxnSpPr>
        <xdr:cNvPr id="704" name="直線コネクタ 703"/>
        <xdr:cNvCxnSpPr/>
      </xdr:nvCxnSpPr>
      <xdr:spPr>
        <a:xfrm>
          <a:off x="12814300" y="15882582"/>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122298</xdr:rowOff>
    </xdr:from>
    <xdr:to>
      <xdr:col>72</xdr:col>
      <xdr:colOff>38100</xdr:colOff>
      <xdr:row>97</xdr:row>
      <xdr:rowOff>52448</xdr:rowOff>
    </xdr:to>
    <xdr:sp macro="" textlink="">
      <xdr:nvSpPr>
        <xdr:cNvPr id="705" name="フローチャート: 判断 704"/>
        <xdr:cNvSpPr/>
      </xdr:nvSpPr>
      <xdr:spPr>
        <a:xfrm>
          <a:off x="13652500" y="1658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43575</xdr:rowOff>
    </xdr:from>
    <xdr:ext cx="534377" cy="259045"/>
    <xdr:sp macro="" textlink="">
      <xdr:nvSpPr>
        <xdr:cNvPr id="706" name="テキスト ボックス 705"/>
        <xdr:cNvSpPr txBox="1"/>
      </xdr:nvSpPr>
      <xdr:spPr>
        <a:xfrm>
          <a:off x="13436111" y="1667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80601</xdr:rowOff>
    </xdr:from>
    <xdr:to>
      <xdr:col>67</xdr:col>
      <xdr:colOff>101600</xdr:colOff>
      <xdr:row>97</xdr:row>
      <xdr:rowOff>10751</xdr:rowOff>
    </xdr:to>
    <xdr:sp macro="" textlink="">
      <xdr:nvSpPr>
        <xdr:cNvPr id="707" name="フローチャート: 判断 706"/>
        <xdr:cNvSpPr/>
      </xdr:nvSpPr>
      <xdr:spPr>
        <a:xfrm>
          <a:off x="12763500" y="165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1878</xdr:rowOff>
    </xdr:from>
    <xdr:ext cx="534377" cy="259045"/>
    <xdr:sp macro="" textlink="">
      <xdr:nvSpPr>
        <xdr:cNvPr id="708" name="テキスト ボックス 707"/>
        <xdr:cNvSpPr txBox="1"/>
      </xdr:nvSpPr>
      <xdr:spPr>
        <a:xfrm>
          <a:off x="12547111" y="166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40734</xdr:rowOff>
    </xdr:from>
    <xdr:to>
      <xdr:col>85</xdr:col>
      <xdr:colOff>177800</xdr:colOff>
      <xdr:row>93</xdr:row>
      <xdr:rowOff>142334</xdr:rowOff>
    </xdr:to>
    <xdr:sp macro="" textlink="">
      <xdr:nvSpPr>
        <xdr:cNvPr id="714" name="楕円 713"/>
        <xdr:cNvSpPr/>
      </xdr:nvSpPr>
      <xdr:spPr>
        <a:xfrm>
          <a:off x="16268700" y="159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63611</xdr:rowOff>
    </xdr:from>
    <xdr:ext cx="534377" cy="259045"/>
    <xdr:sp macro="" textlink="">
      <xdr:nvSpPr>
        <xdr:cNvPr id="715" name="公債費該当値テキスト"/>
        <xdr:cNvSpPr txBox="1"/>
      </xdr:nvSpPr>
      <xdr:spPr>
        <a:xfrm>
          <a:off x="16370300" y="1583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39728</xdr:rowOff>
    </xdr:from>
    <xdr:to>
      <xdr:col>81</xdr:col>
      <xdr:colOff>101600</xdr:colOff>
      <xdr:row>93</xdr:row>
      <xdr:rowOff>141328</xdr:rowOff>
    </xdr:to>
    <xdr:sp macro="" textlink="">
      <xdr:nvSpPr>
        <xdr:cNvPr id="716" name="楕円 715"/>
        <xdr:cNvSpPr/>
      </xdr:nvSpPr>
      <xdr:spPr>
        <a:xfrm>
          <a:off x="15430500" y="159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157855</xdr:rowOff>
    </xdr:from>
    <xdr:ext cx="534377" cy="259045"/>
    <xdr:sp macro="" textlink="">
      <xdr:nvSpPr>
        <xdr:cNvPr id="717" name="テキスト ボックス 716"/>
        <xdr:cNvSpPr txBox="1"/>
      </xdr:nvSpPr>
      <xdr:spPr>
        <a:xfrm>
          <a:off x="15214111" y="157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151239</xdr:rowOff>
    </xdr:from>
    <xdr:to>
      <xdr:col>76</xdr:col>
      <xdr:colOff>165100</xdr:colOff>
      <xdr:row>93</xdr:row>
      <xdr:rowOff>81389</xdr:rowOff>
    </xdr:to>
    <xdr:sp macro="" textlink="">
      <xdr:nvSpPr>
        <xdr:cNvPr id="718" name="楕円 717"/>
        <xdr:cNvSpPr/>
      </xdr:nvSpPr>
      <xdr:spPr>
        <a:xfrm>
          <a:off x="14541500" y="159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97916</xdr:rowOff>
    </xdr:from>
    <xdr:ext cx="534377" cy="259045"/>
    <xdr:sp macro="" textlink="">
      <xdr:nvSpPr>
        <xdr:cNvPr id="719" name="テキスト ボックス 718"/>
        <xdr:cNvSpPr txBox="1"/>
      </xdr:nvSpPr>
      <xdr:spPr>
        <a:xfrm>
          <a:off x="14325111" y="1569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142918</xdr:rowOff>
    </xdr:from>
    <xdr:to>
      <xdr:col>72</xdr:col>
      <xdr:colOff>38100</xdr:colOff>
      <xdr:row>93</xdr:row>
      <xdr:rowOff>73068</xdr:rowOff>
    </xdr:to>
    <xdr:sp macro="" textlink="">
      <xdr:nvSpPr>
        <xdr:cNvPr id="720" name="楕円 719"/>
        <xdr:cNvSpPr/>
      </xdr:nvSpPr>
      <xdr:spPr>
        <a:xfrm>
          <a:off x="13652500" y="159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89595</xdr:rowOff>
    </xdr:from>
    <xdr:ext cx="534377" cy="259045"/>
    <xdr:sp macro="" textlink="">
      <xdr:nvSpPr>
        <xdr:cNvPr id="721" name="テキスト ボックス 720"/>
        <xdr:cNvSpPr txBox="1"/>
      </xdr:nvSpPr>
      <xdr:spPr>
        <a:xfrm>
          <a:off x="13436111" y="1569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58382</xdr:rowOff>
    </xdr:from>
    <xdr:to>
      <xdr:col>67</xdr:col>
      <xdr:colOff>101600</xdr:colOff>
      <xdr:row>92</xdr:row>
      <xdr:rowOff>159982</xdr:rowOff>
    </xdr:to>
    <xdr:sp macro="" textlink="">
      <xdr:nvSpPr>
        <xdr:cNvPr id="722" name="楕円 721"/>
        <xdr:cNvSpPr/>
      </xdr:nvSpPr>
      <xdr:spPr>
        <a:xfrm>
          <a:off x="12763500" y="158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5059</xdr:rowOff>
    </xdr:from>
    <xdr:ext cx="534377" cy="259045"/>
    <xdr:sp macro="" textlink="">
      <xdr:nvSpPr>
        <xdr:cNvPr id="723" name="テキスト ボックス 722"/>
        <xdr:cNvSpPr txBox="1"/>
      </xdr:nvSpPr>
      <xdr:spPr>
        <a:xfrm>
          <a:off x="12547111" y="156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106716</xdr:rowOff>
    </xdr:from>
    <xdr:to>
      <xdr:col>116</xdr:col>
      <xdr:colOff>62864</xdr:colOff>
      <xdr:row>39</xdr:row>
      <xdr:rowOff>98878</xdr:rowOff>
    </xdr:to>
    <xdr:cxnSp macro="">
      <xdr:nvCxnSpPr>
        <xdr:cNvPr id="749" name="直線コネクタ 748"/>
        <xdr:cNvCxnSpPr/>
      </xdr:nvCxnSpPr>
      <xdr:spPr>
        <a:xfrm flipV="1">
          <a:off x="22159595" y="5421666"/>
          <a:ext cx="1269" cy="136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53393</xdr:rowOff>
    </xdr:from>
    <xdr:ext cx="469744" cy="259045"/>
    <xdr:sp macro="" textlink="">
      <xdr:nvSpPr>
        <xdr:cNvPr id="752" name="諸支出金最大値テキスト"/>
        <xdr:cNvSpPr txBox="1"/>
      </xdr:nvSpPr>
      <xdr:spPr>
        <a:xfrm>
          <a:off x="22212300" y="51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106716</xdr:rowOff>
    </xdr:from>
    <xdr:to>
      <xdr:col>116</xdr:col>
      <xdr:colOff>152400</xdr:colOff>
      <xdr:row>31</xdr:row>
      <xdr:rowOff>106716</xdr:rowOff>
    </xdr:to>
    <xdr:cxnSp macro="">
      <xdr:nvCxnSpPr>
        <xdr:cNvPr id="753" name="直線コネクタ 752"/>
        <xdr:cNvCxnSpPr/>
      </xdr:nvCxnSpPr>
      <xdr:spPr>
        <a:xfrm>
          <a:off x="22072600" y="5421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37810</xdr:rowOff>
    </xdr:from>
    <xdr:to>
      <xdr:col>116</xdr:col>
      <xdr:colOff>63500</xdr:colOff>
      <xdr:row>31</xdr:row>
      <xdr:rowOff>106716</xdr:rowOff>
    </xdr:to>
    <xdr:cxnSp macro="">
      <xdr:nvCxnSpPr>
        <xdr:cNvPr id="754" name="直線コネクタ 753"/>
        <xdr:cNvCxnSpPr/>
      </xdr:nvCxnSpPr>
      <xdr:spPr>
        <a:xfrm>
          <a:off x="21323300" y="5352760"/>
          <a:ext cx="8382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102597</xdr:rowOff>
    </xdr:from>
    <xdr:ext cx="378565" cy="259045"/>
    <xdr:sp macro="" textlink="">
      <xdr:nvSpPr>
        <xdr:cNvPr id="755" name="諸支出金平均値テキスト"/>
        <xdr:cNvSpPr txBox="1"/>
      </xdr:nvSpPr>
      <xdr:spPr>
        <a:xfrm>
          <a:off x="22212300" y="6617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124170</xdr:rowOff>
    </xdr:from>
    <xdr:to>
      <xdr:col>116</xdr:col>
      <xdr:colOff>114300</xdr:colOff>
      <xdr:row>39</xdr:row>
      <xdr:rowOff>54320</xdr:rowOff>
    </xdr:to>
    <xdr:sp macro="" textlink="">
      <xdr:nvSpPr>
        <xdr:cNvPr id="756" name="フローチャート: 判断 755"/>
        <xdr:cNvSpPr/>
      </xdr:nvSpPr>
      <xdr:spPr>
        <a:xfrm>
          <a:off x="22110700" y="663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37810</xdr:rowOff>
    </xdr:from>
    <xdr:to>
      <xdr:col>111</xdr:col>
      <xdr:colOff>177800</xdr:colOff>
      <xdr:row>31</xdr:row>
      <xdr:rowOff>39116</xdr:rowOff>
    </xdr:to>
    <xdr:cxnSp macro="">
      <xdr:nvCxnSpPr>
        <xdr:cNvPr id="757" name="直線コネクタ 756"/>
        <xdr:cNvCxnSpPr/>
      </xdr:nvCxnSpPr>
      <xdr:spPr>
        <a:xfrm flipV="1">
          <a:off x="20434300" y="535276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75837</xdr:rowOff>
    </xdr:from>
    <xdr:to>
      <xdr:col>112</xdr:col>
      <xdr:colOff>38100</xdr:colOff>
      <xdr:row>39</xdr:row>
      <xdr:rowOff>5987</xdr:rowOff>
    </xdr:to>
    <xdr:sp macro="" textlink="">
      <xdr:nvSpPr>
        <xdr:cNvPr id="758" name="フローチャート: 判断 757"/>
        <xdr:cNvSpPr/>
      </xdr:nvSpPr>
      <xdr:spPr>
        <a:xfrm>
          <a:off x="21272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168564</xdr:rowOff>
    </xdr:from>
    <xdr:ext cx="378565" cy="259045"/>
    <xdr:sp macro="" textlink="">
      <xdr:nvSpPr>
        <xdr:cNvPr id="759" name="テキスト ボックス 758"/>
        <xdr:cNvSpPr txBox="1"/>
      </xdr:nvSpPr>
      <xdr:spPr>
        <a:xfrm>
          <a:off x="21134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39116</xdr:rowOff>
    </xdr:from>
    <xdr:to>
      <xdr:col>107</xdr:col>
      <xdr:colOff>50800</xdr:colOff>
      <xdr:row>31</xdr:row>
      <xdr:rowOff>68507</xdr:rowOff>
    </xdr:to>
    <xdr:cxnSp macro="">
      <xdr:nvCxnSpPr>
        <xdr:cNvPr id="760" name="直線コネクタ 759"/>
        <xdr:cNvCxnSpPr/>
      </xdr:nvCxnSpPr>
      <xdr:spPr>
        <a:xfrm flipV="1">
          <a:off x="19545300" y="53540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61" name="フローチャート: 判断 760"/>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55897</xdr:rowOff>
    </xdr:from>
    <xdr:ext cx="378565" cy="259045"/>
    <xdr:sp macro="" textlink="">
      <xdr:nvSpPr>
        <xdr:cNvPr id="762" name="テキスト ボックス 761"/>
        <xdr:cNvSpPr txBox="1"/>
      </xdr:nvSpPr>
      <xdr:spPr>
        <a:xfrm>
          <a:off x="20245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68507</xdr:rowOff>
    </xdr:from>
    <xdr:to>
      <xdr:col>102</xdr:col>
      <xdr:colOff>114300</xdr:colOff>
      <xdr:row>31</xdr:row>
      <xdr:rowOff>74712</xdr:rowOff>
    </xdr:to>
    <xdr:cxnSp macro="">
      <xdr:nvCxnSpPr>
        <xdr:cNvPr id="763" name="直線コネクタ 762"/>
        <xdr:cNvCxnSpPr/>
      </xdr:nvCxnSpPr>
      <xdr:spPr>
        <a:xfrm flipV="1">
          <a:off x="18656300" y="538345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130374</xdr:rowOff>
    </xdr:from>
    <xdr:to>
      <xdr:col>102</xdr:col>
      <xdr:colOff>165100</xdr:colOff>
      <xdr:row>39</xdr:row>
      <xdr:rowOff>60524</xdr:rowOff>
    </xdr:to>
    <xdr:sp macro="" textlink="">
      <xdr:nvSpPr>
        <xdr:cNvPr id="764" name="フローチャート: 判断 763"/>
        <xdr:cNvSpPr/>
      </xdr:nvSpPr>
      <xdr:spPr>
        <a:xfrm>
          <a:off x="19494500" y="664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51651</xdr:rowOff>
    </xdr:from>
    <xdr:ext cx="378565" cy="259045"/>
    <xdr:sp macro="" textlink="">
      <xdr:nvSpPr>
        <xdr:cNvPr id="765" name="テキスト ボックス 764"/>
        <xdr:cNvSpPr txBox="1"/>
      </xdr:nvSpPr>
      <xdr:spPr>
        <a:xfrm>
          <a:off x="19356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100983</xdr:rowOff>
    </xdr:from>
    <xdr:to>
      <xdr:col>98</xdr:col>
      <xdr:colOff>38100</xdr:colOff>
      <xdr:row>39</xdr:row>
      <xdr:rowOff>31133</xdr:rowOff>
    </xdr:to>
    <xdr:sp macro="" textlink="">
      <xdr:nvSpPr>
        <xdr:cNvPr id="766" name="フローチャート: 判断 765"/>
        <xdr:cNvSpPr/>
      </xdr:nvSpPr>
      <xdr:spPr>
        <a:xfrm>
          <a:off x="18605500" y="661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22260</xdr:rowOff>
    </xdr:from>
    <xdr:ext cx="378565" cy="259045"/>
    <xdr:sp macro="" textlink="">
      <xdr:nvSpPr>
        <xdr:cNvPr id="767" name="テキスト ボックス 766"/>
        <xdr:cNvSpPr txBox="1"/>
      </xdr:nvSpPr>
      <xdr:spPr>
        <a:xfrm>
          <a:off x="18467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55916</xdr:rowOff>
    </xdr:from>
    <xdr:to>
      <xdr:col>116</xdr:col>
      <xdr:colOff>114300</xdr:colOff>
      <xdr:row>31</xdr:row>
      <xdr:rowOff>157516</xdr:rowOff>
    </xdr:to>
    <xdr:sp macro="" textlink="">
      <xdr:nvSpPr>
        <xdr:cNvPr id="773" name="楕円 772"/>
        <xdr:cNvSpPr/>
      </xdr:nvSpPr>
      <xdr:spPr>
        <a:xfrm>
          <a:off x="22110700" y="53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8943</xdr:rowOff>
    </xdr:from>
    <xdr:ext cx="469744" cy="259045"/>
    <xdr:sp macro="" textlink="">
      <xdr:nvSpPr>
        <xdr:cNvPr id="774" name="諸支出金該当値テキスト"/>
        <xdr:cNvSpPr txBox="1"/>
      </xdr:nvSpPr>
      <xdr:spPr>
        <a:xfrm>
          <a:off x="22212300" y="532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158460</xdr:rowOff>
    </xdr:from>
    <xdr:to>
      <xdr:col>112</xdr:col>
      <xdr:colOff>38100</xdr:colOff>
      <xdr:row>31</xdr:row>
      <xdr:rowOff>88610</xdr:rowOff>
    </xdr:to>
    <xdr:sp macro="" textlink="">
      <xdr:nvSpPr>
        <xdr:cNvPr id="775" name="楕円 774"/>
        <xdr:cNvSpPr/>
      </xdr:nvSpPr>
      <xdr:spPr>
        <a:xfrm>
          <a:off x="21272500" y="53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105137</xdr:rowOff>
    </xdr:from>
    <xdr:ext cx="469744" cy="259045"/>
    <xdr:sp macro="" textlink="">
      <xdr:nvSpPr>
        <xdr:cNvPr id="776" name="テキスト ボックス 775"/>
        <xdr:cNvSpPr txBox="1"/>
      </xdr:nvSpPr>
      <xdr:spPr>
        <a:xfrm>
          <a:off x="21088428" y="50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159766</xdr:rowOff>
    </xdr:from>
    <xdr:to>
      <xdr:col>107</xdr:col>
      <xdr:colOff>101600</xdr:colOff>
      <xdr:row>31</xdr:row>
      <xdr:rowOff>89916</xdr:rowOff>
    </xdr:to>
    <xdr:sp macro="" textlink="">
      <xdr:nvSpPr>
        <xdr:cNvPr id="777" name="楕円 776"/>
        <xdr:cNvSpPr/>
      </xdr:nvSpPr>
      <xdr:spPr>
        <a:xfrm>
          <a:off x="20383500" y="53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106443</xdr:rowOff>
    </xdr:from>
    <xdr:ext cx="469744" cy="259045"/>
    <xdr:sp macro="" textlink="">
      <xdr:nvSpPr>
        <xdr:cNvPr id="778" name="テキスト ボックス 777"/>
        <xdr:cNvSpPr txBox="1"/>
      </xdr:nvSpPr>
      <xdr:spPr>
        <a:xfrm>
          <a:off x="20199428" y="507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17707</xdr:rowOff>
    </xdr:from>
    <xdr:to>
      <xdr:col>102</xdr:col>
      <xdr:colOff>165100</xdr:colOff>
      <xdr:row>31</xdr:row>
      <xdr:rowOff>119307</xdr:rowOff>
    </xdr:to>
    <xdr:sp macro="" textlink="">
      <xdr:nvSpPr>
        <xdr:cNvPr id="779" name="楕円 778"/>
        <xdr:cNvSpPr/>
      </xdr:nvSpPr>
      <xdr:spPr>
        <a:xfrm>
          <a:off x="19494500" y="53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135834</xdr:rowOff>
    </xdr:from>
    <xdr:ext cx="469744" cy="259045"/>
    <xdr:sp macro="" textlink="">
      <xdr:nvSpPr>
        <xdr:cNvPr id="780" name="テキスト ボックス 779"/>
        <xdr:cNvSpPr txBox="1"/>
      </xdr:nvSpPr>
      <xdr:spPr>
        <a:xfrm>
          <a:off x="19310428" y="510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23912</xdr:rowOff>
    </xdr:from>
    <xdr:to>
      <xdr:col>98</xdr:col>
      <xdr:colOff>38100</xdr:colOff>
      <xdr:row>31</xdr:row>
      <xdr:rowOff>125512</xdr:rowOff>
    </xdr:to>
    <xdr:sp macro="" textlink="">
      <xdr:nvSpPr>
        <xdr:cNvPr id="781" name="楕円 780"/>
        <xdr:cNvSpPr/>
      </xdr:nvSpPr>
      <xdr:spPr>
        <a:xfrm>
          <a:off x="18605500" y="53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142039</xdr:rowOff>
    </xdr:from>
    <xdr:ext cx="469744" cy="259045"/>
    <xdr:sp macro="" textlink="">
      <xdr:nvSpPr>
        <xdr:cNvPr id="782" name="テキスト ボックス 781"/>
        <xdr:cNvSpPr txBox="1"/>
      </xdr:nvSpPr>
      <xdr:spPr>
        <a:xfrm>
          <a:off x="18421428" y="511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目的別歳出の住民一人当たりのコストで見ると，総務費，民生費，衛生費，農林水産業費は，類似団体平均値とほぼ同水準となっているが，議会費，労働費は，類似団体内の最大値となっている。</a:t>
          </a:r>
        </a:p>
        <a:p>
          <a:r>
            <a:rPr kumimoji="1" lang="ja-JP" altLang="en-US" sz="1300">
              <a:latin typeface="ＭＳ Ｐゴシック" panose="020B0600070205080204" pitchFamily="50" charset="-128"/>
              <a:ea typeface="ＭＳ Ｐゴシック" panose="020B0600070205080204" pitchFamily="50" charset="-128"/>
            </a:rPr>
            <a:t>　中でも，公債費については，過去の投資的事業の財源として発行した地方債や合併に伴う承継などより，元利償還金の歳出に占める割合が大きいことが要因となっていることから，類似団体の平均値を上回っている状況である。</a:t>
          </a:r>
        </a:p>
        <a:p>
          <a:r>
            <a:rPr kumimoji="1" lang="ja-JP" altLang="en-US" sz="1300">
              <a:latin typeface="ＭＳ Ｐゴシック" panose="020B0600070205080204" pitchFamily="50" charset="-128"/>
              <a:ea typeface="ＭＳ Ｐゴシック" panose="020B0600070205080204" pitchFamily="50" charset="-128"/>
            </a:rPr>
            <a:t>　また，消防費は消防庁舎等建設，教育費は市営プール等整備，災害復旧費は平成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年７月豪雨災害により，前年より増加している。</a:t>
          </a:r>
        </a:p>
        <a:p>
          <a:r>
            <a:rPr kumimoji="1" lang="ja-JP" altLang="en-US" sz="1300">
              <a:latin typeface="ＭＳ Ｐゴシック" panose="020B0600070205080204" pitchFamily="50" charset="-128"/>
              <a:ea typeface="ＭＳ Ｐゴシック" panose="020B0600070205080204" pitchFamily="50" charset="-128"/>
            </a:rPr>
            <a:t>　なお，諸支出金については，債務負担行為による天応第２期埋立地の用地取得にかかるもので，毎年度の取得額が高額であるため，類似団体の平均値を上回っている状況である。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財政調整基金残高については，前年度決算に伴う積立等を行ったが，平成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年７月豪雨災害により約</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億円の繰入れを行ったため，前年度と比較して約</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億円減少したことなどにより</a:t>
          </a:r>
          <a:r>
            <a:rPr kumimoji="1" lang="en-US" altLang="ja-JP" sz="1200">
              <a:latin typeface="ＭＳ ゴシック" pitchFamily="49" charset="-128"/>
              <a:ea typeface="ＭＳ ゴシック" pitchFamily="49" charset="-128"/>
            </a:rPr>
            <a:t>4.03</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9.68</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実質収支額については，財政調整基金からの繰入もあり，前年度と比較して約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億円増加したため，標準財政規模比では，</a:t>
          </a:r>
          <a:r>
            <a:rPr kumimoji="1" lang="en-US" altLang="ja-JP" sz="1200">
              <a:latin typeface="ＭＳ ゴシック" pitchFamily="49" charset="-128"/>
              <a:ea typeface="ＭＳ ゴシック" pitchFamily="49" charset="-128"/>
            </a:rPr>
            <a:t>3.04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4.92</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実質単年度収支の標準財政規模比は，前年度と比較して</a:t>
          </a:r>
          <a:r>
            <a:rPr kumimoji="1" lang="en-US" altLang="ja-JP" sz="1200">
              <a:latin typeface="ＭＳ ゴシック" pitchFamily="49" charset="-128"/>
              <a:ea typeface="ＭＳ ゴシック" pitchFamily="49" charset="-128"/>
            </a:rPr>
            <a:t>0.84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1.09</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一般会計の実質収支額は，約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億円の黒字，公営企業を除く特別会計の実質収支額についても国民健康保険事業（事業勘定）ほか３会計で黒字となったことにより約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億円の黒字となった。</a:t>
          </a:r>
        </a:p>
        <a:p>
          <a:r>
            <a:rPr kumimoji="1" lang="ja-JP" altLang="en-US" sz="1400">
              <a:latin typeface="ＭＳ ゴシック" pitchFamily="49" charset="-128"/>
              <a:ea typeface="ＭＳ ゴシック" pitchFamily="49" charset="-128"/>
            </a:rPr>
            <a:t>　また，公営企業会計等の資金剰余額については，水道事業会計ほか３会計で黒字となったこともあり約</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億円の資金剰余となった。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2"/>
      <c r="DK1" s="182"/>
      <c r="DL1" s="182"/>
      <c r="DM1" s="182"/>
      <c r="DN1" s="182"/>
      <c r="DO1" s="182"/>
    </row>
    <row r="2" spans="1:119" ht="24.75" thickBot="1" x14ac:dyDescent="0.2">
      <c r="A2" s="181"/>
      <c r="B2" s="184" t="s">
        <v>81</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1"/>
      <c r="DK3" s="181"/>
      <c r="DL3" s="181"/>
      <c r="DM3" s="181"/>
      <c r="DN3" s="181"/>
      <c r="DO3" s="181"/>
    </row>
    <row r="4" spans="1:119" ht="18.75" customHeight="1" x14ac:dyDescent="0.15">
      <c r="A4" s="182"/>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108154049</v>
      </c>
      <c r="BO4" s="430"/>
      <c r="BP4" s="430"/>
      <c r="BQ4" s="430"/>
      <c r="BR4" s="430"/>
      <c r="BS4" s="430"/>
      <c r="BT4" s="430"/>
      <c r="BU4" s="431"/>
      <c r="BV4" s="429">
        <v>98198247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4.9000000000000004</v>
      </c>
      <c r="CU4" s="436"/>
      <c r="CV4" s="436"/>
      <c r="CW4" s="436"/>
      <c r="CX4" s="436"/>
      <c r="CY4" s="436"/>
      <c r="CZ4" s="436"/>
      <c r="DA4" s="437"/>
      <c r="DB4" s="435">
        <v>1.9</v>
      </c>
      <c r="DC4" s="436"/>
      <c r="DD4" s="436"/>
      <c r="DE4" s="436"/>
      <c r="DF4" s="436"/>
      <c r="DG4" s="436"/>
      <c r="DH4" s="436"/>
      <c r="DI4" s="437"/>
      <c r="DJ4" s="181"/>
      <c r="DK4" s="181"/>
      <c r="DL4" s="181"/>
      <c r="DM4" s="181"/>
      <c r="DN4" s="181"/>
      <c r="DO4" s="181"/>
    </row>
    <row r="5" spans="1:119" ht="18.75" customHeight="1" x14ac:dyDescent="0.15">
      <c r="A5" s="182"/>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104317754</v>
      </c>
      <c r="BO5" s="467"/>
      <c r="BP5" s="467"/>
      <c r="BQ5" s="467"/>
      <c r="BR5" s="467"/>
      <c r="BS5" s="467"/>
      <c r="BT5" s="467"/>
      <c r="BU5" s="468"/>
      <c r="BV5" s="466">
        <v>96768221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96.1</v>
      </c>
      <c r="CU5" s="464"/>
      <c r="CV5" s="464"/>
      <c r="CW5" s="464"/>
      <c r="CX5" s="464"/>
      <c r="CY5" s="464"/>
      <c r="CZ5" s="464"/>
      <c r="DA5" s="465"/>
      <c r="DB5" s="463">
        <v>98.1</v>
      </c>
      <c r="DC5" s="464"/>
      <c r="DD5" s="464"/>
      <c r="DE5" s="464"/>
      <c r="DF5" s="464"/>
      <c r="DG5" s="464"/>
      <c r="DH5" s="464"/>
      <c r="DI5" s="465"/>
      <c r="DJ5" s="181"/>
      <c r="DK5" s="181"/>
      <c r="DL5" s="181"/>
      <c r="DM5" s="181"/>
      <c r="DN5" s="181"/>
      <c r="DO5" s="181"/>
    </row>
    <row r="6" spans="1:119" ht="18.75" customHeight="1" x14ac:dyDescent="0.15">
      <c r="A6" s="182"/>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3836295</v>
      </c>
      <c r="BO6" s="467"/>
      <c r="BP6" s="467"/>
      <c r="BQ6" s="467"/>
      <c r="BR6" s="467"/>
      <c r="BS6" s="467"/>
      <c r="BT6" s="467"/>
      <c r="BU6" s="468"/>
      <c r="BV6" s="466">
        <v>1430026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103.1</v>
      </c>
      <c r="CU6" s="504"/>
      <c r="CV6" s="504"/>
      <c r="CW6" s="504"/>
      <c r="CX6" s="504"/>
      <c r="CY6" s="504"/>
      <c r="CZ6" s="504"/>
      <c r="DA6" s="505"/>
      <c r="DB6" s="503">
        <v>105.1</v>
      </c>
      <c r="DC6" s="504"/>
      <c r="DD6" s="504"/>
      <c r="DE6" s="504"/>
      <c r="DF6" s="504"/>
      <c r="DG6" s="504"/>
      <c r="DH6" s="504"/>
      <c r="DI6" s="505"/>
      <c r="DJ6" s="181"/>
      <c r="DK6" s="181"/>
      <c r="DL6" s="181"/>
      <c r="DM6" s="181"/>
      <c r="DN6" s="181"/>
      <c r="DO6" s="181"/>
    </row>
    <row r="7" spans="1:119" ht="18.75" customHeight="1" x14ac:dyDescent="0.15">
      <c r="A7" s="182"/>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1106973</v>
      </c>
      <c r="BO7" s="467"/>
      <c r="BP7" s="467"/>
      <c r="BQ7" s="467"/>
      <c r="BR7" s="467"/>
      <c r="BS7" s="467"/>
      <c r="BT7" s="467"/>
      <c r="BU7" s="468"/>
      <c r="BV7" s="466">
        <v>380380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55502958</v>
      </c>
      <c r="CU7" s="467"/>
      <c r="CV7" s="467"/>
      <c r="CW7" s="467"/>
      <c r="CX7" s="467"/>
      <c r="CY7" s="467"/>
      <c r="CZ7" s="467"/>
      <c r="DA7" s="468"/>
      <c r="DB7" s="466">
        <v>55840483</v>
      </c>
      <c r="DC7" s="467"/>
      <c r="DD7" s="467"/>
      <c r="DE7" s="467"/>
      <c r="DF7" s="467"/>
      <c r="DG7" s="467"/>
      <c r="DH7" s="467"/>
      <c r="DI7" s="468"/>
      <c r="DJ7" s="181"/>
      <c r="DK7" s="181"/>
      <c r="DL7" s="181"/>
      <c r="DM7" s="181"/>
      <c r="DN7" s="181"/>
      <c r="DO7" s="181"/>
    </row>
    <row r="8" spans="1:119" ht="18.75" customHeight="1" thickBot="1" x14ac:dyDescent="0.2">
      <c r="A8" s="182"/>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2729322</v>
      </c>
      <c r="BO8" s="467"/>
      <c r="BP8" s="467"/>
      <c r="BQ8" s="467"/>
      <c r="BR8" s="467"/>
      <c r="BS8" s="467"/>
      <c r="BT8" s="467"/>
      <c r="BU8" s="468"/>
      <c r="BV8" s="466">
        <v>1049646</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0.61</v>
      </c>
      <c r="CU8" s="507"/>
      <c r="CV8" s="507"/>
      <c r="CW8" s="507"/>
      <c r="CX8" s="507"/>
      <c r="CY8" s="507"/>
      <c r="CZ8" s="507"/>
      <c r="DA8" s="508"/>
      <c r="DB8" s="506">
        <v>0.61</v>
      </c>
      <c r="DC8" s="507"/>
      <c r="DD8" s="507"/>
      <c r="DE8" s="507"/>
      <c r="DF8" s="507"/>
      <c r="DG8" s="507"/>
      <c r="DH8" s="507"/>
      <c r="DI8" s="508"/>
      <c r="DJ8" s="181"/>
      <c r="DK8" s="181"/>
      <c r="DL8" s="181"/>
      <c r="DM8" s="181"/>
      <c r="DN8" s="181"/>
      <c r="DO8" s="181"/>
    </row>
    <row r="9" spans="1:119" ht="18.75" customHeight="1" thickBot="1" x14ac:dyDescent="0.2">
      <c r="A9" s="182"/>
      <c r="B9" s="460" t="s">
        <v>110</v>
      </c>
      <c r="C9" s="461"/>
      <c r="D9" s="461"/>
      <c r="E9" s="461"/>
      <c r="F9" s="461"/>
      <c r="G9" s="461"/>
      <c r="H9" s="461"/>
      <c r="I9" s="461"/>
      <c r="J9" s="461"/>
      <c r="K9" s="509"/>
      <c r="L9" s="510" t="s">
        <v>111</v>
      </c>
      <c r="M9" s="511"/>
      <c r="N9" s="511"/>
      <c r="O9" s="511"/>
      <c r="P9" s="511"/>
      <c r="Q9" s="512"/>
      <c r="R9" s="513">
        <v>228552</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1679676</v>
      </c>
      <c r="BO9" s="467"/>
      <c r="BP9" s="467"/>
      <c r="BQ9" s="467"/>
      <c r="BR9" s="467"/>
      <c r="BS9" s="467"/>
      <c r="BT9" s="467"/>
      <c r="BU9" s="468"/>
      <c r="BV9" s="466">
        <v>-209247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18.899999999999999</v>
      </c>
      <c r="CU9" s="464"/>
      <c r="CV9" s="464"/>
      <c r="CW9" s="464"/>
      <c r="CX9" s="464"/>
      <c r="CY9" s="464"/>
      <c r="CZ9" s="464"/>
      <c r="DA9" s="465"/>
      <c r="DB9" s="463">
        <v>20</v>
      </c>
      <c r="DC9" s="464"/>
      <c r="DD9" s="464"/>
      <c r="DE9" s="464"/>
      <c r="DF9" s="464"/>
      <c r="DG9" s="464"/>
      <c r="DH9" s="464"/>
      <c r="DI9" s="465"/>
      <c r="DJ9" s="181"/>
      <c r="DK9" s="181"/>
      <c r="DL9" s="181"/>
      <c r="DM9" s="181"/>
      <c r="DN9" s="181"/>
      <c r="DO9" s="181"/>
    </row>
    <row r="10" spans="1:119" ht="18.75" customHeight="1" thickBot="1" x14ac:dyDescent="0.2">
      <c r="A10" s="182"/>
      <c r="B10" s="460"/>
      <c r="C10" s="461"/>
      <c r="D10" s="461"/>
      <c r="E10" s="461"/>
      <c r="F10" s="461"/>
      <c r="G10" s="461"/>
      <c r="H10" s="461"/>
      <c r="I10" s="461"/>
      <c r="J10" s="461"/>
      <c r="K10" s="509"/>
      <c r="L10" s="516" t="s">
        <v>116</v>
      </c>
      <c r="M10" s="496"/>
      <c r="N10" s="496"/>
      <c r="O10" s="496"/>
      <c r="P10" s="496"/>
      <c r="Q10" s="497"/>
      <c r="R10" s="517">
        <v>239973</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524817</v>
      </c>
      <c r="BO10" s="467"/>
      <c r="BP10" s="467"/>
      <c r="BQ10" s="467"/>
      <c r="BR10" s="467"/>
      <c r="BS10" s="467"/>
      <c r="BT10" s="467"/>
      <c r="BU10" s="468"/>
      <c r="BV10" s="466">
        <v>629223</v>
      </c>
      <c r="BW10" s="467"/>
      <c r="BX10" s="467"/>
      <c r="BY10" s="467"/>
      <c r="BZ10" s="467"/>
      <c r="CA10" s="467"/>
      <c r="CB10" s="467"/>
      <c r="CC10" s="468"/>
      <c r="CD10" s="186" t="s">
        <v>120</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94</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1"/>
      <c r="DK11" s="181"/>
      <c r="DL11" s="181"/>
      <c r="DM11" s="181"/>
      <c r="DN11" s="181"/>
      <c r="DO11" s="181"/>
    </row>
    <row r="12" spans="1:119" ht="18.75" customHeight="1" x14ac:dyDescent="0.15">
      <c r="A12" s="182"/>
      <c r="B12" s="526" t="s">
        <v>128</v>
      </c>
      <c r="C12" s="527"/>
      <c r="D12" s="527"/>
      <c r="E12" s="527"/>
      <c r="F12" s="527"/>
      <c r="G12" s="527"/>
      <c r="H12" s="527"/>
      <c r="I12" s="527"/>
      <c r="J12" s="527"/>
      <c r="K12" s="528"/>
      <c r="L12" s="535" t="s">
        <v>129</v>
      </c>
      <c r="M12" s="536"/>
      <c r="N12" s="536"/>
      <c r="O12" s="536"/>
      <c r="P12" s="536"/>
      <c r="Q12" s="537"/>
      <c r="R12" s="538">
        <v>224922</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118</v>
      </c>
      <c r="AV12" s="499"/>
      <c r="AW12" s="499"/>
      <c r="AX12" s="499"/>
      <c r="AY12" s="500" t="s">
        <v>133</v>
      </c>
      <c r="AZ12" s="501"/>
      <c r="BA12" s="501"/>
      <c r="BB12" s="501"/>
      <c r="BC12" s="501"/>
      <c r="BD12" s="501"/>
      <c r="BE12" s="501"/>
      <c r="BF12" s="501"/>
      <c r="BG12" s="501"/>
      <c r="BH12" s="501"/>
      <c r="BI12" s="501"/>
      <c r="BJ12" s="501"/>
      <c r="BK12" s="501"/>
      <c r="BL12" s="501"/>
      <c r="BM12" s="502"/>
      <c r="BN12" s="466">
        <v>2811828</v>
      </c>
      <c r="BO12" s="467"/>
      <c r="BP12" s="467"/>
      <c r="BQ12" s="467"/>
      <c r="BR12" s="467"/>
      <c r="BS12" s="467"/>
      <c r="BT12" s="467"/>
      <c r="BU12" s="468"/>
      <c r="BV12" s="466">
        <v>1500000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126</v>
      </c>
      <c r="DC12" s="507"/>
      <c r="DD12" s="507"/>
      <c r="DE12" s="507"/>
      <c r="DF12" s="507"/>
      <c r="DG12" s="507"/>
      <c r="DH12" s="507"/>
      <c r="DI12" s="508"/>
      <c r="DJ12" s="181"/>
      <c r="DK12" s="181"/>
      <c r="DL12" s="181"/>
      <c r="DM12" s="181"/>
      <c r="DN12" s="181"/>
      <c r="DO12" s="181"/>
    </row>
    <row r="13" spans="1:119" ht="18.75" customHeight="1" x14ac:dyDescent="0.15">
      <c r="A13" s="182"/>
      <c r="B13" s="529"/>
      <c r="C13" s="530"/>
      <c r="D13" s="530"/>
      <c r="E13" s="530"/>
      <c r="F13" s="530"/>
      <c r="G13" s="530"/>
      <c r="H13" s="530"/>
      <c r="I13" s="530"/>
      <c r="J13" s="530"/>
      <c r="K13" s="531"/>
      <c r="L13" s="192"/>
      <c r="M13" s="554" t="s">
        <v>136</v>
      </c>
      <c r="N13" s="555"/>
      <c r="O13" s="555"/>
      <c r="P13" s="555"/>
      <c r="Q13" s="556"/>
      <c r="R13" s="547">
        <v>221573</v>
      </c>
      <c r="S13" s="548"/>
      <c r="T13" s="548"/>
      <c r="U13" s="548"/>
      <c r="V13" s="549"/>
      <c r="W13" s="482" t="s">
        <v>137</v>
      </c>
      <c r="X13" s="483"/>
      <c r="Y13" s="483"/>
      <c r="Z13" s="483"/>
      <c r="AA13" s="483"/>
      <c r="AB13" s="473"/>
      <c r="AC13" s="517">
        <v>2940</v>
      </c>
      <c r="AD13" s="518"/>
      <c r="AE13" s="518"/>
      <c r="AF13" s="518"/>
      <c r="AG13" s="557"/>
      <c r="AH13" s="517">
        <v>3020</v>
      </c>
      <c r="AI13" s="518"/>
      <c r="AJ13" s="518"/>
      <c r="AK13" s="518"/>
      <c r="AL13" s="519"/>
      <c r="AM13" s="495" t="s">
        <v>138</v>
      </c>
      <c r="AN13" s="496"/>
      <c r="AO13" s="496"/>
      <c r="AP13" s="496"/>
      <c r="AQ13" s="496"/>
      <c r="AR13" s="496"/>
      <c r="AS13" s="496"/>
      <c r="AT13" s="497"/>
      <c r="AU13" s="498" t="s">
        <v>118</v>
      </c>
      <c r="AV13" s="499"/>
      <c r="AW13" s="499"/>
      <c r="AX13" s="499"/>
      <c r="AY13" s="500" t="s">
        <v>139</v>
      </c>
      <c r="AZ13" s="501"/>
      <c r="BA13" s="501"/>
      <c r="BB13" s="501"/>
      <c r="BC13" s="501"/>
      <c r="BD13" s="501"/>
      <c r="BE13" s="501"/>
      <c r="BF13" s="501"/>
      <c r="BG13" s="501"/>
      <c r="BH13" s="501"/>
      <c r="BI13" s="501"/>
      <c r="BJ13" s="501"/>
      <c r="BK13" s="501"/>
      <c r="BL13" s="501"/>
      <c r="BM13" s="502"/>
      <c r="BN13" s="466">
        <v>-607335</v>
      </c>
      <c r="BO13" s="467"/>
      <c r="BP13" s="467"/>
      <c r="BQ13" s="467"/>
      <c r="BR13" s="467"/>
      <c r="BS13" s="467"/>
      <c r="BT13" s="467"/>
      <c r="BU13" s="468"/>
      <c r="BV13" s="466">
        <v>-1080024</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10.5</v>
      </c>
      <c r="CU13" s="464"/>
      <c r="CV13" s="464"/>
      <c r="CW13" s="464"/>
      <c r="CX13" s="464"/>
      <c r="CY13" s="464"/>
      <c r="CZ13" s="464"/>
      <c r="DA13" s="465"/>
      <c r="DB13" s="463">
        <v>11</v>
      </c>
      <c r="DC13" s="464"/>
      <c r="DD13" s="464"/>
      <c r="DE13" s="464"/>
      <c r="DF13" s="464"/>
      <c r="DG13" s="464"/>
      <c r="DH13" s="464"/>
      <c r="DI13" s="465"/>
      <c r="DJ13" s="181"/>
      <c r="DK13" s="181"/>
      <c r="DL13" s="181"/>
      <c r="DM13" s="181"/>
      <c r="DN13" s="181"/>
      <c r="DO13" s="181"/>
    </row>
    <row r="14" spans="1:119" ht="18.75" customHeight="1" thickBot="1" x14ac:dyDescent="0.2">
      <c r="A14" s="182"/>
      <c r="B14" s="529"/>
      <c r="C14" s="530"/>
      <c r="D14" s="530"/>
      <c r="E14" s="530"/>
      <c r="F14" s="530"/>
      <c r="G14" s="530"/>
      <c r="H14" s="530"/>
      <c r="I14" s="530"/>
      <c r="J14" s="530"/>
      <c r="K14" s="531"/>
      <c r="L14" s="544" t="s">
        <v>141</v>
      </c>
      <c r="M14" s="545"/>
      <c r="N14" s="545"/>
      <c r="O14" s="545"/>
      <c r="P14" s="545"/>
      <c r="Q14" s="546"/>
      <c r="R14" s="547">
        <v>227965</v>
      </c>
      <c r="S14" s="548"/>
      <c r="T14" s="548"/>
      <c r="U14" s="548"/>
      <c r="V14" s="549"/>
      <c r="W14" s="456"/>
      <c r="X14" s="457"/>
      <c r="Y14" s="457"/>
      <c r="Z14" s="457"/>
      <c r="AA14" s="457"/>
      <c r="AB14" s="446"/>
      <c r="AC14" s="550">
        <v>2.9</v>
      </c>
      <c r="AD14" s="551"/>
      <c r="AE14" s="551"/>
      <c r="AF14" s="551"/>
      <c r="AG14" s="552"/>
      <c r="AH14" s="550">
        <v>2.9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86.6</v>
      </c>
      <c r="CU14" s="562"/>
      <c r="CV14" s="562"/>
      <c r="CW14" s="562"/>
      <c r="CX14" s="562"/>
      <c r="CY14" s="562"/>
      <c r="CZ14" s="562"/>
      <c r="DA14" s="563"/>
      <c r="DB14" s="561">
        <v>82.1</v>
      </c>
      <c r="DC14" s="562"/>
      <c r="DD14" s="562"/>
      <c r="DE14" s="562"/>
      <c r="DF14" s="562"/>
      <c r="DG14" s="562"/>
      <c r="DH14" s="562"/>
      <c r="DI14" s="563"/>
      <c r="DJ14" s="181"/>
      <c r="DK14" s="181"/>
      <c r="DL14" s="181"/>
      <c r="DM14" s="181"/>
      <c r="DN14" s="181"/>
      <c r="DO14" s="181"/>
    </row>
    <row r="15" spans="1:119" ht="18.75" customHeight="1" x14ac:dyDescent="0.15">
      <c r="A15" s="182"/>
      <c r="B15" s="529"/>
      <c r="C15" s="530"/>
      <c r="D15" s="530"/>
      <c r="E15" s="530"/>
      <c r="F15" s="530"/>
      <c r="G15" s="530"/>
      <c r="H15" s="530"/>
      <c r="I15" s="530"/>
      <c r="J15" s="530"/>
      <c r="K15" s="531"/>
      <c r="L15" s="192"/>
      <c r="M15" s="554" t="s">
        <v>136</v>
      </c>
      <c r="N15" s="555"/>
      <c r="O15" s="555"/>
      <c r="P15" s="555"/>
      <c r="Q15" s="556"/>
      <c r="R15" s="547">
        <v>224757</v>
      </c>
      <c r="S15" s="548"/>
      <c r="T15" s="548"/>
      <c r="U15" s="548"/>
      <c r="V15" s="549"/>
      <c r="W15" s="482" t="s">
        <v>143</v>
      </c>
      <c r="X15" s="483"/>
      <c r="Y15" s="483"/>
      <c r="Z15" s="483"/>
      <c r="AA15" s="483"/>
      <c r="AB15" s="473"/>
      <c r="AC15" s="517">
        <v>29443</v>
      </c>
      <c r="AD15" s="518"/>
      <c r="AE15" s="518"/>
      <c r="AF15" s="518"/>
      <c r="AG15" s="557"/>
      <c r="AH15" s="517">
        <v>30590</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26244696</v>
      </c>
      <c r="BO15" s="430"/>
      <c r="BP15" s="430"/>
      <c r="BQ15" s="430"/>
      <c r="BR15" s="430"/>
      <c r="BS15" s="430"/>
      <c r="BT15" s="430"/>
      <c r="BU15" s="431"/>
      <c r="BV15" s="429">
        <v>26220891</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28.9</v>
      </c>
      <c r="AD16" s="551"/>
      <c r="AE16" s="551"/>
      <c r="AF16" s="551"/>
      <c r="AG16" s="552"/>
      <c r="AH16" s="550">
        <v>29</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43284458</v>
      </c>
      <c r="BO16" s="467"/>
      <c r="BP16" s="467"/>
      <c r="BQ16" s="467"/>
      <c r="BR16" s="467"/>
      <c r="BS16" s="467"/>
      <c r="BT16" s="467"/>
      <c r="BU16" s="468"/>
      <c r="BV16" s="466">
        <v>43189310</v>
      </c>
      <c r="BW16" s="467"/>
      <c r="BX16" s="467"/>
      <c r="BY16" s="467"/>
      <c r="BZ16" s="467"/>
      <c r="CA16" s="467"/>
      <c r="CB16" s="467"/>
      <c r="CC16" s="468"/>
      <c r="CD16" s="196"/>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1"/>
      <c r="DK16" s="181"/>
      <c r="DL16" s="181"/>
      <c r="DM16" s="181"/>
      <c r="DN16" s="181"/>
      <c r="DO16" s="181"/>
    </row>
    <row r="17" spans="1:119" ht="18.75" customHeight="1" thickBot="1" x14ac:dyDescent="0.2">
      <c r="A17" s="182"/>
      <c r="B17" s="532"/>
      <c r="C17" s="533"/>
      <c r="D17" s="533"/>
      <c r="E17" s="533"/>
      <c r="F17" s="533"/>
      <c r="G17" s="533"/>
      <c r="H17" s="533"/>
      <c r="I17" s="533"/>
      <c r="J17" s="533"/>
      <c r="K17" s="534"/>
      <c r="L17" s="197"/>
      <c r="M17" s="570" t="s">
        <v>149</v>
      </c>
      <c r="N17" s="571"/>
      <c r="O17" s="571"/>
      <c r="P17" s="571"/>
      <c r="Q17" s="572"/>
      <c r="R17" s="567" t="s">
        <v>150</v>
      </c>
      <c r="S17" s="568"/>
      <c r="T17" s="568"/>
      <c r="U17" s="568"/>
      <c r="V17" s="569"/>
      <c r="W17" s="482" t="s">
        <v>151</v>
      </c>
      <c r="X17" s="483"/>
      <c r="Y17" s="483"/>
      <c r="Z17" s="483"/>
      <c r="AA17" s="483"/>
      <c r="AB17" s="473"/>
      <c r="AC17" s="517">
        <v>69401</v>
      </c>
      <c r="AD17" s="518"/>
      <c r="AE17" s="518"/>
      <c r="AF17" s="518"/>
      <c r="AG17" s="557"/>
      <c r="AH17" s="517">
        <v>71953</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33486849</v>
      </c>
      <c r="BO17" s="467"/>
      <c r="BP17" s="467"/>
      <c r="BQ17" s="467"/>
      <c r="BR17" s="467"/>
      <c r="BS17" s="467"/>
      <c r="BT17" s="467"/>
      <c r="BU17" s="468"/>
      <c r="BV17" s="466">
        <v>33465399</v>
      </c>
      <c r="BW17" s="467"/>
      <c r="BX17" s="467"/>
      <c r="BY17" s="467"/>
      <c r="BZ17" s="467"/>
      <c r="CA17" s="467"/>
      <c r="CB17" s="467"/>
      <c r="CC17" s="468"/>
      <c r="CD17" s="196"/>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1"/>
      <c r="DK17" s="181"/>
      <c r="DL17" s="181"/>
      <c r="DM17" s="181"/>
      <c r="DN17" s="181"/>
      <c r="DO17" s="181"/>
    </row>
    <row r="18" spans="1:119" ht="18.75" customHeight="1" thickBot="1" x14ac:dyDescent="0.2">
      <c r="A18" s="182"/>
      <c r="B18" s="577" t="s">
        <v>153</v>
      </c>
      <c r="C18" s="509"/>
      <c r="D18" s="509"/>
      <c r="E18" s="578"/>
      <c r="F18" s="578"/>
      <c r="G18" s="578"/>
      <c r="H18" s="578"/>
      <c r="I18" s="578"/>
      <c r="J18" s="578"/>
      <c r="K18" s="578"/>
      <c r="L18" s="579">
        <v>352.81</v>
      </c>
      <c r="M18" s="579"/>
      <c r="N18" s="579"/>
      <c r="O18" s="579"/>
      <c r="P18" s="579"/>
      <c r="Q18" s="579"/>
      <c r="R18" s="580"/>
      <c r="S18" s="580"/>
      <c r="T18" s="580"/>
      <c r="U18" s="580"/>
      <c r="V18" s="581"/>
      <c r="W18" s="484"/>
      <c r="X18" s="485"/>
      <c r="Y18" s="485"/>
      <c r="Z18" s="485"/>
      <c r="AA18" s="485"/>
      <c r="AB18" s="476"/>
      <c r="AC18" s="582">
        <v>68.2</v>
      </c>
      <c r="AD18" s="583"/>
      <c r="AE18" s="583"/>
      <c r="AF18" s="583"/>
      <c r="AG18" s="584"/>
      <c r="AH18" s="582">
        <v>68.2</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55091625</v>
      </c>
      <c r="BO18" s="467"/>
      <c r="BP18" s="467"/>
      <c r="BQ18" s="467"/>
      <c r="BR18" s="467"/>
      <c r="BS18" s="467"/>
      <c r="BT18" s="467"/>
      <c r="BU18" s="468"/>
      <c r="BV18" s="466">
        <v>55993336</v>
      </c>
      <c r="BW18" s="467"/>
      <c r="BX18" s="467"/>
      <c r="BY18" s="467"/>
      <c r="BZ18" s="467"/>
      <c r="CA18" s="467"/>
      <c r="CB18" s="467"/>
      <c r="CC18" s="468"/>
      <c r="CD18" s="196"/>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1"/>
      <c r="DK18" s="181"/>
      <c r="DL18" s="181"/>
      <c r="DM18" s="181"/>
      <c r="DN18" s="181"/>
      <c r="DO18" s="181"/>
    </row>
    <row r="19" spans="1:119" ht="18.75" customHeight="1" thickBot="1" x14ac:dyDescent="0.2">
      <c r="A19" s="182"/>
      <c r="B19" s="577" t="s">
        <v>155</v>
      </c>
      <c r="C19" s="509"/>
      <c r="D19" s="509"/>
      <c r="E19" s="578"/>
      <c r="F19" s="578"/>
      <c r="G19" s="578"/>
      <c r="H19" s="578"/>
      <c r="I19" s="578"/>
      <c r="J19" s="578"/>
      <c r="K19" s="578"/>
      <c r="L19" s="586">
        <v>648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69017036</v>
      </c>
      <c r="BO19" s="467"/>
      <c r="BP19" s="467"/>
      <c r="BQ19" s="467"/>
      <c r="BR19" s="467"/>
      <c r="BS19" s="467"/>
      <c r="BT19" s="467"/>
      <c r="BU19" s="468"/>
      <c r="BV19" s="466">
        <v>66005567</v>
      </c>
      <c r="BW19" s="467"/>
      <c r="BX19" s="467"/>
      <c r="BY19" s="467"/>
      <c r="BZ19" s="467"/>
      <c r="CA19" s="467"/>
      <c r="CB19" s="467"/>
      <c r="CC19" s="468"/>
      <c r="CD19" s="196"/>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1"/>
      <c r="DK19" s="181"/>
      <c r="DL19" s="181"/>
      <c r="DM19" s="181"/>
      <c r="DN19" s="181"/>
      <c r="DO19" s="181"/>
    </row>
    <row r="20" spans="1:119" ht="18.75" customHeight="1" thickBot="1" x14ac:dyDescent="0.2">
      <c r="A20" s="182"/>
      <c r="B20" s="577" t="s">
        <v>157</v>
      </c>
      <c r="C20" s="509"/>
      <c r="D20" s="509"/>
      <c r="E20" s="578"/>
      <c r="F20" s="578"/>
      <c r="G20" s="578"/>
      <c r="H20" s="578"/>
      <c r="I20" s="578"/>
      <c r="J20" s="578"/>
      <c r="K20" s="578"/>
      <c r="L20" s="586">
        <v>97412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196"/>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1"/>
      <c r="DK20" s="181"/>
      <c r="DL20" s="181"/>
      <c r="DM20" s="181"/>
      <c r="DN20" s="181"/>
      <c r="DO20" s="181"/>
    </row>
    <row r="21" spans="1:119" ht="18.75" customHeight="1" x14ac:dyDescent="0.15">
      <c r="A21" s="182"/>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196"/>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1"/>
      <c r="DK21" s="181"/>
      <c r="DL21" s="181"/>
      <c r="DM21" s="181"/>
      <c r="DN21" s="181"/>
      <c r="DO21" s="181"/>
    </row>
    <row r="22" spans="1:119" ht="18.75" customHeight="1" thickBot="1" x14ac:dyDescent="0.2">
      <c r="A22" s="182"/>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196"/>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1"/>
      <c r="DK22" s="181"/>
      <c r="DL22" s="181"/>
      <c r="DM22" s="181"/>
      <c r="DN22" s="181"/>
      <c r="DO22" s="181"/>
    </row>
    <row r="23" spans="1:119" ht="18.75" customHeight="1" x14ac:dyDescent="0.15">
      <c r="A23" s="182"/>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124714167</v>
      </c>
      <c r="BO23" s="467"/>
      <c r="BP23" s="467"/>
      <c r="BQ23" s="467"/>
      <c r="BR23" s="467"/>
      <c r="BS23" s="467"/>
      <c r="BT23" s="467"/>
      <c r="BU23" s="468"/>
      <c r="BV23" s="466">
        <v>122567090</v>
      </c>
      <c r="BW23" s="467"/>
      <c r="BX23" s="467"/>
      <c r="BY23" s="467"/>
      <c r="BZ23" s="467"/>
      <c r="CA23" s="467"/>
      <c r="CB23" s="467"/>
      <c r="CC23" s="468"/>
      <c r="CD23" s="196"/>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1"/>
      <c r="DK23" s="181"/>
      <c r="DL23" s="181"/>
      <c r="DM23" s="181"/>
      <c r="DN23" s="181"/>
      <c r="DO23" s="181"/>
    </row>
    <row r="24" spans="1:119" ht="18.75" customHeight="1" thickBot="1" x14ac:dyDescent="0.2">
      <c r="A24" s="182"/>
      <c r="B24" s="603"/>
      <c r="C24" s="604"/>
      <c r="D24" s="605"/>
      <c r="E24" s="516" t="s">
        <v>166</v>
      </c>
      <c r="F24" s="496"/>
      <c r="G24" s="496"/>
      <c r="H24" s="496"/>
      <c r="I24" s="496"/>
      <c r="J24" s="496"/>
      <c r="K24" s="497"/>
      <c r="L24" s="517">
        <v>1</v>
      </c>
      <c r="M24" s="518"/>
      <c r="N24" s="518"/>
      <c r="O24" s="518"/>
      <c r="P24" s="557"/>
      <c r="Q24" s="517">
        <v>10340</v>
      </c>
      <c r="R24" s="518"/>
      <c r="S24" s="518"/>
      <c r="T24" s="518"/>
      <c r="U24" s="518"/>
      <c r="V24" s="557"/>
      <c r="W24" s="616"/>
      <c r="X24" s="604"/>
      <c r="Y24" s="605"/>
      <c r="Z24" s="516" t="s">
        <v>167</v>
      </c>
      <c r="AA24" s="496"/>
      <c r="AB24" s="496"/>
      <c r="AC24" s="496"/>
      <c r="AD24" s="496"/>
      <c r="AE24" s="496"/>
      <c r="AF24" s="496"/>
      <c r="AG24" s="497"/>
      <c r="AH24" s="517">
        <v>1529</v>
      </c>
      <c r="AI24" s="518"/>
      <c r="AJ24" s="518"/>
      <c r="AK24" s="518"/>
      <c r="AL24" s="557"/>
      <c r="AM24" s="517">
        <v>5308688</v>
      </c>
      <c r="AN24" s="518"/>
      <c r="AO24" s="518"/>
      <c r="AP24" s="518"/>
      <c r="AQ24" s="518"/>
      <c r="AR24" s="557"/>
      <c r="AS24" s="517">
        <v>3472</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86136217</v>
      </c>
      <c r="BO24" s="467"/>
      <c r="BP24" s="467"/>
      <c r="BQ24" s="467"/>
      <c r="BR24" s="467"/>
      <c r="BS24" s="467"/>
      <c r="BT24" s="467"/>
      <c r="BU24" s="468"/>
      <c r="BV24" s="466">
        <v>84378036</v>
      </c>
      <c r="BW24" s="467"/>
      <c r="BX24" s="467"/>
      <c r="BY24" s="467"/>
      <c r="BZ24" s="467"/>
      <c r="CA24" s="467"/>
      <c r="CB24" s="467"/>
      <c r="CC24" s="468"/>
      <c r="CD24" s="196"/>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1"/>
      <c r="DK24" s="181"/>
      <c r="DL24" s="181"/>
      <c r="DM24" s="181"/>
      <c r="DN24" s="181"/>
      <c r="DO24" s="181"/>
    </row>
    <row r="25" spans="1:119" s="181" customFormat="1" ht="18.75" customHeight="1" x14ac:dyDescent="0.15">
      <c r="A25" s="182"/>
      <c r="B25" s="603"/>
      <c r="C25" s="604"/>
      <c r="D25" s="605"/>
      <c r="E25" s="516" t="s">
        <v>169</v>
      </c>
      <c r="F25" s="496"/>
      <c r="G25" s="496"/>
      <c r="H25" s="496"/>
      <c r="I25" s="496"/>
      <c r="J25" s="496"/>
      <c r="K25" s="497"/>
      <c r="L25" s="517">
        <v>2</v>
      </c>
      <c r="M25" s="518"/>
      <c r="N25" s="518"/>
      <c r="O25" s="518"/>
      <c r="P25" s="557"/>
      <c r="Q25" s="517">
        <v>8600</v>
      </c>
      <c r="R25" s="518"/>
      <c r="S25" s="518"/>
      <c r="T25" s="518"/>
      <c r="U25" s="518"/>
      <c r="V25" s="557"/>
      <c r="W25" s="616"/>
      <c r="X25" s="604"/>
      <c r="Y25" s="605"/>
      <c r="Z25" s="516" t="s">
        <v>170</v>
      </c>
      <c r="AA25" s="496"/>
      <c r="AB25" s="496"/>
      <c r="AC25" s="496"/>
      <c r="AD25" s="496"/>
      <c r="AE25" s="496"/>
      <c r="AF25" s="496"/>
      <c r="AG25" s="497"/>
      <c r="AH25" s="517">
        <v>352</v>
      </c>
      <c r="AI25" s="518"/>
      <c r="AJ25" s="518"/>
      <c r="AK25" s="518"/>
      <c r="AL25" s="557"/>
      <c r="AM25" s="517">
        <v>1105280</v>
      </c>
      <c r="AN25" s="518"/>
      <c r="AO25" s="518"/>
      <c r="AP25" s="518"/>
      <c r="AQ25" s="518"/>
      <c r="AR25" s="557"/>
      <c r="AS25" s="517">
        <v>3140</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17115401</v>
      </c>
      <c r="BO25" s="430"/>
      <c r="BP25" s="430"/>
      <c r="BQ25" s="430"/>
      <c r="BR25" s="430"/>
      <c r="BS25" s="430"/>
      <c r="BT25" s="430"/>
      <c r="BU25" s="431"/>
      <c r="BV25" s="429">
        <v>21595764</v>
      </c>
      <c r="BW25" s="430"/>
      <c r="BX25" s="430"/>
      <c r="BY25" s="430"/>
      <c r="BZ25" s="430"/>
      <c r="CA25" s="430"/>
      <c r="CB25" s="430"/>
      <c r="CC25" s="431"/>
      <c r="CD25" s="196"/>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1" customFormat="1" ht="18.75" customHeight="1" x14ac:dyDescent="0.15">
      <c r="A26" s="182"/>
      <c r="B26" s="603"/>
      <c r="C26" s="604"/>
      <c r="D26" s="605"/>
      <c r="E26" s="516" t="s">
        <v>172</v>
      </c>
      <c r="F26" s="496"/>
      <c r="G26" s="496"/>
      <c r="H26" s="496"/>
      <c r="I26" s="496"/>
      <c r="J26" s="496"/>
      <c r="K26" s="497"/>
      <c r="L26" s="517">
        <v>1</v>
      </c>
      <c r="M26" s="518"/>
      <c r="N26" s="518"/>
      <c r="O26" s="518"/>
      <c r="P26" s="557"/>
      <c r="Q26" s="517">
        <v>7400</v>
      </c>
      <c r="R26" s="518"/>
      <c r="S26" s="518"/>
      <c r="T26" s="518"/>
      <c r="U26" s="518"/>
      <c r="V26" s="557"/>
      <c r="W26" s="616"/>
      <c r="X26" s="604"/>
      <c r="Y26" s="605"/>
      <c r="Z26" s="516" t="s">
        <v>173</v>
      </c>
      <c r="AA26" s="626"/>
      <c r="AB26" s="626"/>
      <c r="AC26" s="626"/>
      <c r="AD26" s="626"/>
      <c r="AE26" s="626"/>
      <c r="AF26" s="626"/>
      <c r="AG26" s="627"/>
      <c r="AH26" s="517">
        <v>77</v>
      </c>
      <c r="AI26" s="518"/>
      <c r="AJ26" s="518"/>
      <c r="AK26" s="518"/>
      <c r="AL26" s="557"/>
      <c r="AM26" s="517">
        <v>286671</v>
      </c>
      <c r="AN26" s="518"/>
      <c r="AO26" s="518"/>
      <c r="AP26" s="518"/>
      <c r="AQ26" s="518"/>
      <c r="AR26" s="557"/>
      <c r="AS26" s="517">
        <v>3723</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196"/>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2"/>
      <c r="B27" s="603"/>
      <c r="C27" s="604"/>
      <c r="D27" s="605"/>
      <c r="E27" s="516" t="s">
        <v>175</v>
      </c>
      <c r="F27" s="496"/>
      <c r="G27" s="496"/>
      <c r="H27" s="496"/>
      <c r="I27" s="496"/>
      <c r="J27" s="496"/>
      <c r="K27" s="497"/>
      <c r="L27" s="517">
        <v>1</v>
      </c>
      <c r="M27" s="518"/>
      <c r="N27" s="518"/>
      <c r="O27" s="518"/>
      <c r="P27" s="557"/>
      <c r="Q27" s="517">
        <v>6600</v>
      </c>
      <c r="R27" s="518"/>
      <c r="S27" s="518"/>
      <c r="T27" s="518"/>
      <c r="U27" s="518"/>
      <c r="V27" s="557"/>
      <c r="W27" s="616"/>
      <c r="X27" s="604"/>
      <c r="Y27" s="605"/>
      <c r="Z27" s="516" t="s">
        <v>176</v>
      </c>
      <c r="AA27" s="496"/>
      <c r="AB27" s="496"/>
      <c r="AC27" s="496"/>
      <c r="AD27" s="496"/>
      <c r="AE27" s="496"/>
      <c r="AF27" s="496"/>
      <c r="AG27" s="497"/>
      <c r="AH27" s="517">
        <v>58</v>
      </c>
      <c r="AI27" s="518"/>
      <c r="AJ27" s="518"/>
      <c r="AK27" s="518"/>
      <c r="AL27" s="557"/>
      <c r="AM27" s="517">
        <v>228475</v>
      </c>
      <c r="AN27" s="518"/>
      <c r="AO27" s="518"/>
      <c r="AP27" s="518"/>
      <c r="AQ27" s="518"/>
      <c r="AR27" s="557"/>
      <c r="AS27" s="517">
        <v>3939</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1008091</v>
      </c>
      <c r="BO27" s="640"/>
      <c r="BP27" s="640"/>
      <c r="BQ27" s="640"/>
      <c r="BR27" s="640"/>
      <c r="BS27" s="640"/>
      <c r="BT27" s="640"/>
      <c r="BU27" s="641"/>
      <c r="BV27" s="639">
        <v>1007298</v>
      </c>
      <c r="BW27" s="640"/>
      <c r="BX27" s="640"/>
      <c r="BY27" s="640"/>
      <c r="BZ27" s="640"/>
      <c r="CA27" s="640"/>
      <c r="CB27" s="640"/>
      <c r="CC27" s="641"/>
      <c r="CD27" s="198"/>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1"/>
      <c r="DK27" s="181"/>
      <c r="DL27" s="181"/>
      <c r="DM27" s="181"/>
      <c r="DN27" s="181"/>
      <c r="DO27" s="181"/>
    </row>
    <row r="28" spans="1:119" ht="18.75" customHeight="1" x14ac:dyDescent="0.15">
      <c r="A28" s="182"/>
      <c r="B28" s="603"/>
      <c r="C28" s="604"/>
      <c r="D28" s="605"/>
      <c r="E28" s="516" t="s">
        <v>178</v>
      </c>
      <c r="F28" s="496"/>
      <c r="G28" s="496"/>
      <c r="H28" s="496"/>
      <c r="I28" s="496"/>
      <c r="J28" s="496"/>
      <c r="K28" s="497"/>
      <c r="L28" s="517">
        <v>1</v>
      </c>
      <c r="M28" s="518"/>
      <c r="N28" s="518"/>
      <c r="O28" s="518"/>
      <c r="P28" s="557"/>
      <c r="Q28" s="517">
        <v>6000</v>
      </c>
      <c r="R28" s="518"/>
      <c r="S28" s="518"/>
      <c r="T28" s="518"/>
      <c r="U28" s="518"/>
      <c r="V28" s="557"/>
      <c r="W28" s="616"/>
      <c r="X28" s="604"/>
      <c r="Y28" s="605"/>
      <c r="Z28" s="516" t="s">
        <v>179</v>
      </c>
      <c r="AA28" s="496"/>
      <c r="AB28" s="496"/>
      <c r="AC28" s="496"/>
      <c r="AD28" s="496"/>
      <c r="AE28" s="496"/>
      <c r="AF28" s="496"/>
      <c r="AG28" s="497"/>
      <c r="AH28" s="517" t="s">
        <v>135</v>
      </c>
      <c r="AI28" s="518"/>
      <c r="AJ28" s="518"/>
      <c r="AK28" s="518"/>
      <c r="AL28" s="557"/>
      <c r="AM28" s="517" t="s">
        <v>135</v>
      </c>
      <c r="AN28" s="518"/>
      <c r="AO28" s="518"/>
      <c r="AP28" s="518"/>
      <c r="AQ28" s="518"/>
      <c r="AR28" s="557"/>
      <c r="AS28" s="517" t="s">
        <v>127</v>
      </c>
      <c r="AT28" s="518"/>
      <c r="AU28" s="518"/>
      <c r="AV28" s="518"/>
      <c r="AW28" s="518"/>
      <c r="AX28" s="519"/>
      <c r="AY28" s="642" t="s">
        <v>180</v>
      </c>
      <c r="AZ28" s="643"/>
      <c r="BA28" s="643"/>
      <c r="BB28" s="644"/>
      <c r="BC28" s="426" t="s">
        <v>48</v>
      </c>
      <c r="BD28" s="427"/>
      <c r="BE28" s="427"/>
      <c r="BF28" s="427"/>
      <c r="BG28" s="427"/>
      <c r="BH28" s="427"/>
      <c r="BI28" s="427"/>
      <c r="BJ28" s="427"/>
      <c r="BK28" s="427"/>
      <c r="BL28" s="427"/>
      <c r="BM28" s="428"/>
      <c r="BN28" s="429">
        <v>5371498</v>
      </c>
      <c r="BO28" s="430"/>
      <c r="BP28" s="430"/>
      <c r="BQ28" s="430"/>
      <c r="BR28" s="430"/>
      <c r="BS28" s="430"/>
      <c r="BT28" s="430"/>
      <c r="BU28" s="431"/>
      <c r="BV28" s="429">
        <v>7658509</v>
      </c>
      <c r="BW28" s="430"/>
      <c r="BX28" s="430"/>
      <c r="BY28" s="430"/>
      <c r="BZ28" s="430"/>
      <c r="CA28" s="430"/>
      <c r="CB28" s="430"/>
      <c r="CC28" s="431"/>
      <c r="CD28" s="196"/>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1"/>
      <c r="DK28" s="181"/>
      <c r="DL28" s="181"/>
      <c r="DM28" s="181"/>
      <c r="DN28" s="181"/>
      <c r="DO28" s="181"/>
    </row>
    <row r="29" spans="1:119" ht="18.75" customHeight="1" x14ac:dyDescent="0.15">
      <c r="A29" s="182"/>
      <c r="B29" s="603"/>
      <c r="C29" s="604"/>
      <c r="D29" s="605"/>
      <c r="E29" s="516" t="s">
        <v>181</v>
      </c>
      <c r="F29" s="496"/>
      <c r="G29" s="496"/>
      <c r="H29" s="496"/>
      <c r="I29" s="496"/>
      <c r="J29" s="496"/>
      <c r="K29" s="497"/>
      <c r="L29" s="517">
        <v>30</v>
      </c>
      <c r="M29" s="518"/>
      <c r="N29" s="518"/>
      <c r="O29" s="518"/>
      <c r="P29" s="557"/>
      <c r="Q29" s="517">
        <v>5500</v>
      </c>
      <c r="R29" s="518"/>
      <c r="S29" s="518"/>
      <c r="T29" s="518"/>
      <c r="U29" s="518"/>
      <c r="V29" s="557"/>
      <c r="W29" s="617"/>
      <c r="X29" s="618"/>
      <c r="Y29" s="619"/>
      <c r="Z29" s="516" t="s">
        <v>182</v>
      </c>
      <c r="AA29" s="496"/>
      <c r="AB29" s="496"/>
      <c r="AC29" s="496"/>
      <c r="AD29" s="496"/>
      <c r="AE29" s="496"/>
      <c r="AF29" s="496"/>
      <c r="AG29" s="497"/>
      <c r="AH29" s="517">
        <v>1587</v>
      </c>
      <c r="AI29" s="518"/>
      <c r="AJ29" s="518"/>
      <c r="AK29" s="518"/>
      <c r="AL29" s="557"/>
      <c r="AM29" s="517">
        <v>5537163</v>
      </c>
      <c r="AN29" s="518"/>
      <c r="AO29" s="518"/>
      <c r="AP29" s="518"/>
      <c r="AQ29" s="518"/>
      <c r="AR29" s="557"/>
      <c r="AS29" s="517">
        <v>3489</v>
      </c>
      <c r="AT29" s="518"/>
      <c r="AU29" s="518"/>
      <c r="AV29" s="518"/>
      <c r="AW29" s="518"/>
      <c r="AX29" s="519"/>
      <c r="AY29" s="645"/>
      <c r="AZ29" s="646"/>
      <c r="BA29" s="646"/>
      <c r="BB29" s="647"/>
      <c r="BC29" s="500" t="s">
        <v>183</v>
      </c>
      <c r="BD29" s="501"/>
      <c r="BE29" s="501"/>
      <c r="BF29" s="501"/>
      <c r="BG29" s="501"/>
      <c r="BH29" s="501"/>
      <c r="BI29" s="501"/>
      <c r="BJ29" s="501"/>
      <c r="BK29" s="501"/>
      <c r="BL29" s="501"/>
      <c r="BM29" s="502"/>
      <c r="BN29" s="466">
        <v>676382</v>
      </c>
      <c r="BO29" s="467"/>
      <c r="BP29" s="467"/>
      <c r="BQ29" s="467"/>
      <c r="BR29" s="467"/>
      <c r="BS29" s="467"/>
      <c r="BT29" s="467"/>
      <c r="BU29" s="468"/>
      <c r="BV29" s="466">
        <v>876288</v>
      </c>
      <c r="BW29" s="467"/>
      <c r="BX29" s="467"/>
      <c r="BY29" s="467"/>
      <c r="BZ29" s="467"/>
      <c r="CA29" s="467"/>
      <c r="CB29" s="467"/>
      <c r="CC29" s="468"/>
      <c r="CD29" s="198"/>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1"/>
      <c r="DK29" s="181"/>
      <c r="DL29" s="181"/>
      <c r="DM29" s="181"/>
      <c r="DN29" s="181"/>
      <c r="DO29" s="181"/>
    </row>
    <row r="30" spans="1:119" ht="18.75" customHeight="1" thickBot="1" x14ac:dyDescent="0.2">
      <c r="A30" s="182"/>
      <c r="B30" s="606"/>
      <c r="C30" s="607"/>
      <c r="D30" s="608"/>
      <c r="E30" s="520"/>
      <c r="F30" s="521"/>
      <c r="G30" s="521"/>
      <c r="H30" s="521"/>
      <c r="I30" s="521"/>
      <c r="J30" s="521"/>
      <c r="K30" s="522"/>
      <c r="L30" s="620"/>
      <c r="M30" s="621"/>
      <c r="N30" s="621"/>
      <c r="O30" s="621"/>
      <c r="P30" s="622"/>
      <c r="Q30" s="620"/>
      <c r="R30" s="621"/>
      <c r="S30" s="621"/>
      <c r="T30" s="621"/>
      <c r="U30" s="621"/>
      <c r="V30" s="622"/>
      <c r="W30" s="623" t="s">
        <v>184</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4734278</v>
      </c>
      <c r="BO30" s="640"/>
      <c r="BP30" s="640"/>
      <c r="BQ30" s="640"/>
      <c r="BR30" s="640"/>
      <c r="BS30" s="640"/>
      <c r="BT30" s="640"/>
      <c r="BU30" s="641"/>
      <c r="BV30" s="639">
        <v>4754342</v>
      </c>
      <c r="BW30" s="640"/>
      <c r="BX30" s="640"/>
      <c r="BY30" s="640"/>
      <c r="BZ30" s="640"/>
      <c r="CA30" s="640"/>
      <c r="CB30" s="640"/>
      <c r="CC30" s="641"/>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185</v>
      </c>
      <c r="D32" s="209"/>
      <c r="E32" s="209"/>
      <c r="F32" s="206"/>
      <c r="G32" s="206"/>
      <c r="H32" s="206"/>
      <c r="I32" s="206"/>
      <c r="J32" s="206"/>
      <c r="K32" s="206"/>
      <c r="L32" s="206"/>
      <c r="M32" s="206"/>
      <c r="N32" s="206"/>
      <c r="O32" s="206"/>
      <c r="P32" s="206"/>
      <c r="Q32" s="206"/>
      <c r="R32" s="206"/>
      <c r="S32" s="206"/>
      <c r="T32" s="206"/>
      <c r="U32" s="206" t="s">
        <v>186</v>
      </c>
      <c r="V32" s="206"/>
      <c r="W32" s="206"/>
      <c r="X32" s="206"/>
      <c r="Y32" s="206"/>
      <c r="Z32" s="206"/>
      <c r="AA32" s="206"/>
      <c r="AB32" s="206"/>
      <c r="AC32" s="206"/>
      <c r="AD32" s="206"/>
      <c r="AE32" s="206"/>
      <c r="AF32" s="206"/>
      <c r="AG32" s="206"/>
      <c r="AH32" s="206"/>
      <c r="AI32" s="206"/>
      <c r="AJ32" s="206"/>
      <c r="AK32" s="206"/>
      <c r="AL32" s="206"/>
      <c r="AM32" s="210" t="s">
        <v>187</v>
      </c>
      <c r="AN32" s="206"/>
      <c r="AO32" s="206"/>
      <c r="AP32" s="206"/>
      <c r="AQ32" s="206"/>
      <c r="AR32" s="206"/>
      <c r="AS32" s="210"/>
      <c r="AT32" s="210"/>
      <c r="AU32" s="210"/>
      <c r="AV32" s="210"/>
      <c r="AW32" s="210"/>
      <c r="AX32" s="210"/>
      <c r="AY32" s="210"/>
      <c r="AZ32" s="210"/>
      <c r="BA32" s="210"/>
      <c r="BB32" s="206"/>
      <c r="BC32" s="210"/>
      <c r="BD32" s="206"/>
      <c r="BE32" s="210" t="s">
        <v>188</v>
      </c>
      <c r="BF32" s="206"/>
      <c r="BG32" s="206"/>
      <c r="BH32" s="206"/>
      <c r="BI32" s="206"/>
      <c r="BJ32" s="210"/>
      <c r="BK32" s="210"/>
      <c r="BL32" s="210"/>
      <c r="BM32" s="210"/>
      <c r="BN32" s="210"/>
      <c r="BO32" s="210"/>
      <c r="BP32" s="210"/>
      <c r="BQ32" s="210"/>
      <c r="BR32" s="206"/>
      <c r="BS32" s="206"/>
      <c r="BT32" s="206"/>
      <c r="BU32" s="206"/>
      <c r="BV32" s="206"/>
      <c r="BW32" s="206" t="s">
        <v>189</v>
      </c>
      <c r="BX32" s="206"/>
      <c r="BY32" s="206"/>
      <c r="BZ32" s="206"/>
      <c r="CA32" s="206"/>
      <c r="CB32" s="210"/>
      <c r="CC32" s="210"/>
      <c r="CD32" s="210"/>
      <c r="CE32" s="210"/>
      <c r="CF32" s="210"/>
      <c r="CG32" s="210"/>
      <c r="CH32" s="210"/>
      <c r="CI32" s="210"/>
      <c r="CJ32" s="210"/>
      <c r="CK32" s="210"/>
      <c r="CL32" s="210"/>
      <c r="CM32" s="210"/>
      <c r="CN32" s="210"/>
      <c r="CO32" s="210" t="s">
        <v>190</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490" t="s">
        <v>191</v>
      </c>
      <c r="D33" s="490"/>
      <c r="E33" s="455" t="s">
        <v>192</v>
      </c>
      <c r="F33" s="455"/>
      <c r="G33" s="455"/>
      <c r="H33" s="455"/>
      <c r="I33" s="455"/>
      <c r="J33" s="455"/>
      <c r="K33" s="455"/>
      <c r="L33" s="455"/>
      <c r="M33" s="455"/>
      <c r="N33" s="455"/>
      <c r="O33" s="455"/>
      <c r="P33" s="455"/>
      <c r="Q33" s="455"/>
      <c r="R33" s="455"/>
      <c r="S33" s="455"/>
      <c r="T33" s="211"/>
      <c r="U33" s="490" t="s">
        <v>191</v>
      </c>
      <c r="V33" s="490"/>
      <c r="W33" s="455" t="s">
        <v>193</v>
      </c>
      <c r="X33" s="455"/>
      <c r="Y33" s="455"/>
      <c r="Z33" s="455"/>
      <c r="AA33" s="455"/>
      <c r="AB33" s="455"/>
      <c r="AC33" s="455"/>
      <c r="AD33" s="455"/>
      <c r="AE33" s="455"/>
      <c r="AF33" s="455"/>
      <c r="AG33" s="455"/>
      <c r="AH33" s="455"/>
      <c r="AI33" s="455"/>
      <c r="AJ33" s="455"/>
      <c r="AK33" s="455"/>
      <c r="AL33" s="211"/>
      <c r="AM33" s="490" t="s">
        <v>194</v>
      </c>
      <c r="AN33" s="490"/>
      <c r="AO33" s="455" t="s">
        <v>193</v>
      </c>
      <c r="AP33" s="455"/>
      <c r="AQ33" s="455"/>
      <c r="AR33" s="455"/>
      <c r="AS33" s="455"/>
      <c r="AT33" s="455"/>
      <c r="AU33" s="455"/>
      <c r="AV33" s="455"/>
      <c r="AW33" s="455"/>
      <c r="AX33" s="455"/>
      <c r="AY33" s="455"/>
      <c r="AZ33" s="455"/>
      <c r="BA33" s="455"/>
      <c r="BB33" s="455"/>
      <c r="BC33" s="455"/>
      <c r="BD33" s="212"/>
      <c r="BE33" s="455" t="s">
        <v>195</v>
      </c>
      <c r="BF33" s="455"/>
      <c r="BG33" s="455" t="s">
        <v>196</v>
      </c>
      <c r="BH33" s="455"/>
      <c r="BI33" s="455"/>
      <c r="BJ33" s="455"/>
      <c r="BK33" s="455"/>
      <c r="BL33" s="455"/>
      <c r="BM33" s="455"/>
      <c r="BN33" s="455"/>
      <c r="BO33" s="455"/>
      <c r="BP33" s="455"/>
      <c r="BQ33" s="455"/>
      <c r="BR33" s="455"/>
      <c r="BS33" s="455"/>
      <c r="BT33" s="455"/>
      <c r="BU33" s="455"/>
      <c r="BV33" s="212"/>
      <c r="BW33" s="490" t="s">
        <v>195</v>
      </c>
      <c r="BX33" s="490"/>
      <c r="BY33" s="455" t="s">
        <v>197</v>
      </c>
      <c r="BZ33" s="455"/>
      <c r="CA33" s="455"/>
      <c r="CB33" s="455"/>
      <c r="CC33" s="455"/>
      <c r="CD33" s="455"/>
      <c r="CE33" s="455"/>
      <c r="CF33" s="455"/>
      <c r="CG33" s="455"/>
      <c r="CH33" s="455"/>
      <c r="CI33" s="455"/>
      <c r="CJ33" s="455"/>
      <c r="CK33" s="455"/>
      <c r="CL33" s="455"/>
      <c r="CM33" s="455"/>
      <c r="CN33" s="211"/>
      <c r="CO33" s="490" t="s">
        <v>191</v>
      </c>
      <c r="CP33" s="490"/>
      <c r="CQ33" s="455" t="s">
        <v>198</v>
      </c>
      <c r="CR33" s="455"/>
      <c r="CS33" s="455"/>
      <c r="CT33" s="455"/>
      <c r="CU33" s="455"/>
      <c r="CV33" s="455"/>
      <c r="CW33" s="455"/>
      <c r="CX33" s="455"/>
      <c r="CY33" s="455"/>
      <c r="CZ33" s="455"/>
      <c r="DA33" s="455"/>
      <c r="DB33" s="455"/>
      <c r="DC33" s="455"/>
      <c r="DD33" s="455"/>
      <c r="DE33" s="455"/>
      <c r="DF33" s="211"/>
      <c r="DG33" s="651" t="s">
        <v>199</v>
      </c>
      <c r="DH33" s="651"/>
      <c r="DI33" s="213"/>
      <c r="DJ33" s="181"/>
      <c r="DK33" s="181"/>
      <c r="DL33" s="181"/>
      <c r="DM33" s="181"/>
      <c r="DN33" s="181"/>
      <c r="DO33" s="181"/>
    </row>
    <row r="34" spans="1:119" ht="32.25" customHeight="1" x14ac:dyDescent="0.15">
      <c r="A34" s="182"/>
      <c r="B34" s="208"/>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09"/>
      <c r="U34" s="652">
        <f>IF(W34="","",MAX(C34:D43)+1)</f>
        <v>5</v>
      </c>
      <c r="V34" s="652"/>
      <c r="W34" s="653" t="str">
        <f>IF('各会計、関係団体の財政状況及び健全化判断比率'!B28="","",'各会計、関係団体の財政状況及び健全化判断比率'!B28)</f>
        <v>国民健康保険事業（事業勘定）特別会計</v>
      </c>
      <c r="X34" s="653"/>
      <c r="Y34" s="653"/>
      <c r="Z34" s="653"/>
      <c r="AA34" s="653"/>
      <c r="AB34" s="653"/>
      <c r="AC34" s="653"/>
      <c r="AD34" s="653"/>
      <c r="AE34" s="653"/>
      <c r="AF34" s="653"/>
      <c r="AG34" s="653"/>
      <c r="AH34" s="653"/>
      <c r="AI34" s="653"/>
      <c r="AJ34" s="653"/>
      <c r="AK34" s="653"/>
      <c r="AL34" s="209"/>
      <c r="AM34" s="652">
        <f>IF(AO34="","",MAX(C34:D43,U34:V43)+1)</f>
        <v>11</v>
      </c>
      <c r="AN34" s="652"/>
      <c r="AO34" s="653" t="str">
        <f>IF('各会計、関係団体の財政状況及び健全化判断比率'!B34="","",'各会計、関係団体の財政状況及び健全化判断比率'!B34)</f>
        <v>水道事業会計</v>
      </c>
      <c r="AP34" s="653"/>
      <c r="AQ34" s="653"/>
      <c r="AR34" s="653"/>
      <c r="AS34" s="653"/>
      <c r="AT34" s="653"/>
      <c r="AU34" s="653"/>
      <c r="AV34" s="653"/>
      <c r="AW34" s="653"/>
      <c r="AX34" s="653"/>
      <c r="AY34" s="653"/>
      <c r="AZ34" s="653"/>
      <c r="BA34" s="653"/>
      <c r="BB34" s="653"/>
      <c r="BC34" s="653"/>
      <c r="BD34" s="209"/>
      <c r="BE34" s="652">
        <f>IF(BG34="","",MAX(C34:D43,U34:V43,AM34:AN43)+1)</f>
        <v>15</v>
      </c>
      <c r="BF34" s="652"/>
      <c r="BG34" s="653" t="str">
        <f>IF('各会計、関係団体の財政状況及び健全化判断比率'!B38="","",'各会計、関係団体の財政状況及び健全化判断比率'!B38)</f>
        <v>野呂高原ロッジ事業特別会計</v>
      </c>
      <c r="BH34" s="653"/>
      <c r="BI34" s="653"/>
      <c r="BJ34" s="653"/>
      <c r="BK34" s="653"/>
      <c r="BL34" s="653"/>
      <c r="BM34" s="653"/>
      <c r="BN34" s="653"/>
      <c r="BO34" s="653"/>
      <c r="BP34" s="653"/>
      <c r="BQ34" s="653"/>
      <c r="BR34" s="653"/>
      <c r="BS34" s="653"/>
      <c r="BT34" s="653"/>
      <c r="BU34" s="653"/>
      <c r="BV34" s="209"/>
      <c r="BW34" s="652">
        <f>IF(BY34="","",MAX(C34:D43,U34:V43,AM34:AN43,BE34:BF43)+1)</f>
        <v>21</v>
      </c>
      <c r="BX34" s="652"/>
      <c r="BY34" s="653" t="str">
        <f>IF('各会計、関係団体の財政状況及び健全化判断比率'!B68="","",'各会計、関係団体の財政状況及び健全化判断比率'!B68)</f>
        <v>後期高齢者医療広域連合（一般会計）</v>
      </c>
      <c r="BZ34" s="653"/>
      <c r="CA34" s="653"/>
      <c r="CB34" s="653"/>
      <c r="CC34" s="653"/>
      <c r="CD34" s="653"/>
      <c r="CE34" s="653"/>
      <c r="CF34" s="653"/>
      <c r="CG34" s="653"/>
      <c r="CH34" s="653"/>
      <c r="CI34" s="653"/>
      <c r="CJ34" s="653"/>
      <c r="CK34" s="653"/>
      <c r="CL34" s="653"/>
      <c r="CM34" s="653"/>
      <c r="CN34" s="209"/>
      <c r="CO34" s="652">
        <f>IF(CQ34="","",MAX(C34:D43,U34:V43,AM34:AN43,BE34:BF43,BW34:BX43)+1)</f>
        <v>23</v>
      </c>
      <c r="CP34" s="652"/>
      <c r="CQ34" s="653" t="str">
        <f>IF('各会計、関係団体の財政状況及び健全化判断比率'!BS7="","",'各会計、関係団体の財政状況及び健全化判断比率'!BS7)</f>
        <v>呉市体育振興財団</v>
      </c>
      <c r="CR34" s="653"/>
      <c r="CS34" s="653"/>
      <c r="CT34" s="653"/>
      <c r="CU34" s="653"/>
      <c r="CV34" s="653"/>
      <c r="CW34" s="653"/>
      <c r="CX34" s="653"/>
      <c r="CY34" s="653"/>
      <c r="CZ34" s="653"/>
      <c r="DA34" s="653"/>
      <c r="DB34" s="653"/>
      <c r="DC34" s="653"/>
      <c r="DD34" s="653"/>
      <c r="DE34" s="653"/>
      <c r="DF34" s="206"/>
      <c r="DG34" s="654" t="str">
        <f>IF('各会計、関係団体の財政状況及び健全化判断比率'!BR7="","",'各会計、関係団体の財政状況及び健全化判断比率'!BR7)</f>
        <v/>
      </c>
      <c r="DH34" s="654"/>
      <c r="DI34" s="213"/>
      <c r="DJ34" s="181"/>
      <c r="DK34" s="181"/>
      <c r="DL34" s="181"/>
      <c r="DM34" s="181"/>
      <c r="DN34" s="181"/>
      <c r="DO34" s="181"/>
    </row>
    <row r="35" spans="1:119" ht="32.25" customHeight="1" x14ac:dyDescent="0.15">
      <c r="A35" s="182"/>
      <c r="B35" s="208"/>
      <c r="C35" s="652">
        <f>IF(E35="","",C34+1)</f>
        <v>2</v>
      </c>
      <c r="D35" s="652"/>
      <c r="E35" s="653" t="str">
        <f>IF('各会計、関係団体の財政状況及び健全化判断比率'!B8="","",'各会計、関係団体の財政状況及び健全化判断比率'!B8)</f>
        <v>公園墓地事業特別会計</v>
      </c>
      <c r="F35" s="653"/>
      <c r="G35" s="653"/>
      <c r="H35" s="653"/>
      <c r="I35" s="653"/>
      <c r="J35" s="653"/>
      <c r="K35" s="653"/>
      <c r="L35" s="653"/>
      <c r="M35" s="653"/>
      <c r="N35" s="653"/>
      <c r="O35" s="653"/>
      <c r="P35" s="653"/>
      <c r="Q35" s="653"/>
      <c r="R35" s="653"/>
      <c r="S35" s="653"/>
      <c r="T35" s="209"/>
      <c r="U35" s="652">
        <f>IF(W35="","",U34+1)</f>
        <v>6</v>
      </c>
      <c r="V35" s="652"/>
      <c r="W35" s="653" t="str">
        <f>IF('各会計、関係団体の財政状況及び健全化判断比率'!B29="","",'各会計、関係団体の財政状況及び健全化判断比率'!B29)</f>
        <v>国民健康保険事業（直診勘定）特別会計</v>
      </c>
      <c r="X35" s="653"/>
      <c r="Y35" s="653"/>
      <c r="Z35" s="653"/>
      <c r="AA35" s="653"/>
      <c r="AB35" s="653"/>
      <c r="AC35" s="653"/>
      <c r="AD35" s="653"/>
      <c r="AE35" s="653"/>
      <c r="AF35" s="653"/>
      <c r="AG35" s="653"/>
      <c r="AH35" s="653"/>
      <c r="AI35" s="653"/>
      <c r="AJ35" s="653"/>
      <c r="AK35" s="653"/>
      <c r="AL35" s="209"/>
      <c r="AM35" s="652">
        <f t="shared" ref="AM35:AM43" si="0">IF(AO35="","",AM34+1)</f>
        <v>12</v>
      </c>
      <c r="AN35" s="652"/>
      <c r="AO35" s="653" t="str">
        <f>IF('各会計、関係団体の財政状況及び健全化判断比率'!B35="","",'各会計、関係団体の財政状況及び健全化判断比率'!B35)</f>
        <v>工業用水道事業会計</v>
      </c>
      <c r="AP35" s="653"/>
      <c r="AQ35" s="653"/>
      <c r="AR35" s="653"/>
      <c r="AS35" s="653"/>
      <c r="AT35" s="653"/>
      <c r="AU35" s="653"/>
      <c r="AV35" s="653"/>
      <c r="AW35" s="653"/>
      <c r="AX35" s="653"/>
      <c r="AY35" s="653"/>
      <c r="AZ35" s="653"/>
      <c r="BA35" s="653"/>
      <c r="BB35" s="653"/>
      <c r="BC35" s="653"/>
      <c r="BD35" s="209"/>
      <c r="BE35" s="652">
        <f t="shared" ref="BE35:BE43" si="1">IF(BG35="","",BE34+1)</f>
        <v>16</v>
      </c>
      <c r="BF35" s="652"/>
      <c r="BG35" s="653" t="str">
        <f>IF('各会計、関係団体の財政状況及び健全化判断比率'!B39="","",'各会計、関係団体の財政状況及び健全化判断比率'!B39)</f>
        <v>港湾整備事業特別会計</v>
      </c>
      <c r="BH35" s="653"/>
      <c r="BI35" s="653"/>
      <c r="BJ35" s="653"/>
      <c r="BK35" s="653"/>
      <c r="BL35" s="653"/>
      <c r="BM35" s="653"/>
      <c r="BN35" s="653"/>
      <c r="BO35" s="653"/>
      <c r="BP35" s="653"/>
      <c r="BQ35" s="653"/>
      <c r="BR35" s="653"/>
      <c r="BS35" s="653"/>
      <c r="BT35" s="653"/>
      <c r="BU35" s="653"/>
      <c r="BV35" s="209"/>
      <c r="BW35" s="652">
        <f t="shared" ref="BW35:BW43" si="2">IF(BY35="","",BW34+1)</f>
        <v>22</v>
      </c>
      <c r="BX35" s="652"/>
      <c r="BY35" s="653" t="str">
        <f>IF('各会計、関係団体の財政状況及び健全化判断比率'!B69="","",'各会計、関係団体の財政状況及び健全化判断比率'!B69)</f>
        <v>後期高齢者医療広域連合（特別会計）</v>
      </c>
      <c r="BZ35" s="653"/>
      <c r="CA35" s="653"/>
      <c r="CB35" s="653"/>
      <c r="CC35" s="653"/>
      <c r="CD35" s="653"/>
      <c r="CE35" s="653"/>
      <c r="CF35" s="653"/>
      <c r="CG35" s="653"/>
      <c r="CH35" s="653"/>
      <c r="CI35" s="653"/>
      <c r="CJ35" s="653"/>
      <c r="CK35" s="653"/>
      <c r="CL35" s="653"/>
      <c r="CM35" s="653"/>
      <c r="CN35" s="209"/>
      <c r="CO35" s="652">
        <f t="shared" ref="CO35:CO43" si="3">IF(CQ35="","",CO34+1)</f>
        <v>24</v>
      </c>
      <c r="CP35" s="652"/>
      <c r="CQ35" s="653" t="str">
        <f>IF('各会計、関係団体の財政状況及び健全化判断比率'!BS8="","",'各会計、関係団体の財政状況及び健全化判断比率'!BS8)</f>
        <v>くれ産業振興センター</v>
      </c>
      <c r="CR35" s="653"/>
      <c r="CS35" s="653"/>
      <c r="CT35" s="653"/>
      <c r="CU35" s="653"/>
      <c r="CV35" s="653"/>
      <c r="CW35" s="653"/>
      <c r="CX35" s="653"/>
      <c r="CY35" s="653"/>
      <c r="CZ35" s="653"/>
      <c r="DA35" s="653"/>
      <c r="DB35" s="653"/>
      <c r="DC35" s="653"/>
      <c r="DD35" s="653"/>
      <c r="DE35" s="653"/>
      <c r="DF35" s="206"/>
      <c r="DG35" s="654" t="str">
        <f>IF('各会計、関係団体の財政状況及び健全化判断比率'!BR8="","",'各会計、関係団体の財政状況及び健全化判断比率'!BR8)</f>
        <v/>
      </c>
      <c r="DH35" s="654"/>
      <c r="DI35" s="213"/>
      <c r="DJ35" s="181"/>
      <c r="DK35" s="181"/>
      <c r="DL35" s="181"/>
      <c r="DM35" s="181"/>
      <c r="DN35" s="181"/>
      <c r="DO35" s="181"/>
    </row>
    <row r="36" spans="1:119" ht="32.25" customHeight="1" x14ac:dyDescent="0.15">
      <c r="A36" s="182"/>
      <c r="B36" s="208"/>
      <c r="C36" s="652">
        <f>IF(E36="","",C35+1)</f>
        <v>3</v>
      </c>
      <c r="D36" s="652"/>
      <c r="E36" s="653" t="str">
        <f>IF('各会計、関係団体の財政状況及び健全化判断比率'!B9="","",'各会計、関係団体の財政状況及び健全化判断比率'!B9)</f>
        <v>地域下水道事業特別会計</v>
      </c>
      <c r="F36" s="653"/>
      <c r="G36" s="653"/>
      <c r="H36" s="653"/>
      <c r="I36" s="653"/>
      <c r="J36" s="653"/>
      <c r="K36" s="653"/>
      <c r="L36" s="653"/>
      <c r="M36" s="653"/>
      <c r="N36" s="653"/>
      <c r="O36" s="653"/>
      <c r="P36" s="653"/>
      <c r="Q36" s="653"/>
      <c r="R36" s="653"/>
      <c r="S36" s="653"/>
      <c r="T36" s="209"/>
      <c r="U36" s="652">
        <f t="shared" ref="U36:U43" si="4">IF(W36="","",U35+1)</f>
        <v>7</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09"/>
      <c r="AM36" s="652">
        <f t="shared" si="0"/>
        <v>13</v>
      </c>
      <c r="AN36" s="652"/>
      <c r="AO36" s="653" t="str">
        <f>IF('各会計、関係団体の財政状況及び健全化判断比率'!B36="","",'各会計、関係団体の財政状況及び健全化判断比率'!B36)</f>
        <v>下水道事業会計</v>
      </c>
      <c r="AP36" s="653"/>
      <c r="AQ36" s="653"/>
      <c r="AR36" s="653"/>
      <c r="AS36" s="653"/>
      <c r="AT36" s="653"/>
      <c r="AU36" s="653"/>
      <c r="AV36" s="653"/>
      <c r="AW36" s="653"/>
      <c r="AX36" s="653"/>
      <c r="AY36" s="653"/>
      <c r="AZ36" s="653"/>
      <c r="BA36" s="653"/>
      <c r="BB36" s="653"/>
      <c r="BC36" s="653"/>
      <c r="BD36" s="209"/>
      <c r="BE36" s="652">
        <f t="shared" si="1"/>
        <v>17</v>
      </c>
      <c r="BF36" s="652"/>
      <c r="BG36" s="653" t="str">
        <f>IF('各会計、関係団体の財政状況及び健全化判断比率'!B40="","",'各会計、関係団体の財政状況及び健全化判断比率'!B40)</f>
        <v>地方卸売市場事業特別会計</v>
      </c>
      <c r="BH36" s="653"/>
      <c r="BI36" s="653"/>
      <c r="BJ36" s="653"/>
      <c r="BK36" s="653"/>
      <c r="BL36" s="653"/>
      <c r="BM36" s="653"/>
      <c r="BN36" s="653"/>
      <c r="BO36" s="653"/>
      <c r="BP36" s="653"/>
      <c r="BQ36" s="653"/>
      <c r="BR36" s="653"/>
      <c r="BS36" s="653"/>
      <c r="BT36" s="653"/>
      <c r="BU36" s="653"/>
      <c r="BV36" s="209"/>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09"/>
      <c r="CO36" s="652">
        <f t="shared" si="3"/>
        <v>25</v>
      </c>
      <c r="CP36" s="652"/>
      <c r="CQ36" s="653" t="str">
        <f>IF('各会計、関係団体の財政状況及び健全化判断比率'!BS9="","",'各会計、関係団体の財政状況及び健全化判断比率'!BS9)</f>
        <v>呉市土地開発公社</v>
      </c>
      <c r="CR36" s="653"/>
      <c r="CS36" s="653"/>
      <c r="CT36" s="653"/>
      <c r="CU36" s="653"/>
      <c r="CV36" s="653"/>
      <c r="CW36" s="653"/>
      <c r="CX36" s="653"/>
      <c r="CY36" s="653"/>
      <c r="CZ36" s="653"/>
      <c r="DA36" s="653"/>
      <c r="DB36" s="653"/>
      <c r="DC36" s="653"/>
      <c r="DD36" s="653"/>
      <c r="DE36" s="653"/>
      <c r="DF36" s="206"/>
      <c r="DG36" s="654" t="str">
        <f>IF('各会計、関係団体の財政状況及び健全化判断比率'!BR9="","",'各会計、関係団体の財政状況及び健全化判断比率'!BR9)</f>
        <v>○</v>
      </c>
      <c r="DH36" s="654"/>
      <c r="DI36" s="213"/>
      <c r="DJ36" s="181"/>
      <c r="DK36" s="181"/>
      <c r="DL36" s="181"/>
      <c r="DM36" s="181"/>
      <c r="DN36" s="181"/>
      <c r="DO36" s="181"/>
    </row>
    <row r="37" spans="1:119" ht="32.25" customHeight="1" x14ac:dyDescent="0.15">
      <c r="A37" s="182"/>
      <c r="B37" s="208"/>
      <c r="C37" s="652">
        <f>IF(E37="","",C36+1)</f>
        <v>4</v>
      </c>
      <c r="D37" s="652"/>
      <c r="E37" s="653" t="str">
        <f>IF('各会計、関係団体の財政状況及び健全化判断比率'!B10="","",'各会計、関係団体の財政状況及び健全化判断比率'!B10)</f>
        <v>母子父子寡婦福祉資金貸付事業特別会計</v>
      </c>
      <c r="F37" s="653"/>
      <c r="G37" s="653"/>
      <c r="H37" s="653"/>
      <c r="I37" s="653"/>
      <c r="J37" s="653"/>
      <c r="K37" s="653"/>
      <c r="L37" s="653"/>
      <c r="M37" s="653"/>
      <c r="N37" s="653"/>
      <c r="O37" s="653"/>
      <c r="P37" s="653"/>
      <c r="Q37" s="653"/>
      <c r="R37" s="653"/>
      <c r="S37" s="653"/>
      <c r="T37" s="209"/>
      <c r="U37" s="652">
        <f t="shared" si="4"/>
        <v>8</v>
      </c>
      <c r="V37" s="652"/>
      <c r="W37" s="653" t="str">
        <f>IF('各会計、関係団体の財政状況及び健全化判断比率'!B31="","",'各会計、関係団体の財政状況及び健全化判断比率'!B31)</f>
        <v>介護保険事業（保険勘定）特別会計</v>
      </c>
      <c r="X37" s="653"/>
      <c r="Y37" s="653"/>
      <c r="Z37" s="653"/>
      <c r="AA37" s="653"/>
      <c r="AB37" s="653"/>
      <c r="AC37" s="653"/>
      <c r="AD37" s="653"/>
      <c r="AE37" s="653"/>
      <c r="AF37" s="653"/>
      <c r="AG37" s="653"/>
      <c r="AH37" s="653"/>
      <c r="AI37" s="653"/>
      <c r="AJ37" s="653"/>
      <c r="AK37" s="653"/>
      <c r="AL37" s="209"/>
      <c r="AM37" s="652">
        <f t="shared" si="0"/>
        <v>14</v>
      </c>
      <c r="AN37" s="652"/>
      <c r="AO37" s="653" t="str">
        <f>IF('各会計、関係団体の財政状況及び健全化判断比率'!B37="","",'各会計、関係団体の財政状況及び健全化判断比率'!B37)</f>
        <v>病院事業会計</v>
      </c>
      <c r="AP37" s="653"/>
      <c r="AQ37" s="653"/>
      <c r="AR37" s="653"/>
      <c r="AS37" s="653"/>
      <c r="AT37" s="653"/>
      <c r="AU37" s="653"/>
      <c r="AV37" s="653"/>
      <c r="AW37" s="653"/>
      <c r="AX37" s="653"/>
      <c r="AY37" s="653"/>
      <c r="AZ37" s="653"/>
      <c r="BA37" s="653"/>
      <c r="BB37" s="653"/>
      <c r="BC37" s="653"/>
      <c r="BD37" s="209"/>
      <c r="BE37" s="652">
        <f t="shared" si="1"/>
        <v>18</v>
      </c>
      <c r="BF37" s="652"/>
      <c r="BG37" s="653" t="str">
        <f>IF('各会計、関係団体の財政状況及び健全化判断比率'!B41="","",'各会計、関係団体の財政状況及び健全化判断比率'!B41)</f>
        <v>集落排水事業特別会計</v>
      </c>
      <c r="BH37" s="653"/>
      <c r="BI37" s="653"/>
      <c r="BJ37" s="653"/>
      <c r="BK37" s="653"/>
      <c r="BL37" s="653"/>
      <c r="BM37" s="653"/>
      <c r="BN37" s="653"/>
      <c r="BO37" s="653"/>
      <c r="BP37" s="653"/>
      <c r="BQ37" s="653"/>
      <c r="BR37" s="653"/>
      <c r="BS37" s="653"/>
      <c r="BT37" s="653"/>
      <c r="BU37" s="653"/>
      <c r="BV37" s="209"/>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09"/>
      <c r="CO37" s="652">
        <f t="shared" si="3"/>
        <v>26</v>
      </c>
      <c r="CP37" s="652"/>
      <c r="CQ37" s="653" t="str">
        <f>IF('各会計、関係団体の財政状況及び健全化判断比率'!BS10="","",'各会計、関係団体の財政状況及び健全化判断比率'!BS10)</f>
        <v>呉市文化振興財団</v>
      </c>
      <c r="CR37" s="653"/>
      <c r="CS37" s="653"/>
      <c r="CT37" s="653"/>
      <c r="CU37" s="653"/>
      <c r="CV37" s="653"/>
      <c r="CW37" s="653"/>
      <c r="CX37" s="653"/>
      <c r="CY37" s="653"/>
      <c r="CZ37" s="653"/>
      <c r="DA37" s="653"/>
      <c r="DB37" s="653"/>
      <c r="DC37" s="653"/>
      <c r="DD37" s="653"/>
      <c r="DE37" s="653"/>
      <c r="DF37" s="206"/>
      <c r="DG37" s="654" t="str">
        <f>IF('各会計、関係団体の財政状況及び健全化判断比率'!BR10="","",'各会計、関係団体の財政状況及び健全化判断比率'!BR10)</f>
        <v/>
      </c>
      <c r="DH37" s="654"/>
      <c r="DI37" s="213"/>
      <c r="DJ37" s="181"/>
      <c r="DK37" s="181"/>
      <c r="DL37" s="181"/>
      <c r="DM37" s="181"/>
      <c r="DN37" s="181"/>
      <c r="DO37" s="181"/>
    </row>
    <row r="38" spans="1:119" ht="32.25" customHeight="1" x14ac:dyDescent="0.15">
      <c r="A38" s="182"/>
      <c r="B38" s="208"/>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09"/>
      <c r="U38" s="652">
        <f t="shared" si="4"/>
        <v>9</v>
      </c>
      <c r="V38" s="652"/>
      <c r="W38" s="653" t="str">
        <f>IF('各会計、関係団体の財政状況及び健全化判断比率'!B32="","",'各会計、関係団体の財政状況及び健全化判断比率'!B32)</f>
        <v>介護保険事業（サービス勘定）特別会計</v>
      </c>
      <c r="X38" s="653"/>
      <c r="Y38" s="653"/>
      <c r="Z38" s="653"/>
      <c r="AA38" s="653"/>
      <c r="AB38" s="653"/>
      <c r="AC38" s="653"/>
      <c r="AD38" s="653"/>
      <c r="AE38" s="653"/>
      <c r="AF38" s="653"/>
      <c r="AG38" s="653"/>
      <c r="AH38" s="653"/>
      <c r="AI38" s="653"/>
      <c r="AJ38" s="653"/>
      <c r="AK38" s="653"/>
      <c r="AL38" s="209"/>
      <c r="AM38" s="652" t="str">
        <f t="shared" si="0"/>
        <v/>
      </c>
      <c r="AN38" s="652"/>
      <c r="AO38" s="653"/>
      <c r="AP38" s="653"/>
      <c r="AQ38" s="653"/>
      <c r="AR38" s="653"/>
      <c r="AS38" s="653"/>
      <c r="AT38" s="653"/>
      <c r="AU38" s="653"/>
      <c r="AV38" s="653"/>
      <c r="AW38" s="653"/>
      <c r="AX38" s="653"/>
      <c r="AY38" s="653"/>
      <c r="AZ38" s="653"/>
      <c r="BA38" s="653"/>
      <c r="BB38" s="653"/>
      <c r="BC38" s="653"/>
      <c r="BD38" s="209"/>
      <c r="BE38" s="652">
        <f t="shared" si="1"/>
        <v>19</v>
      </c>
      <c r="BF38" s="652"/>
      <c r="BG38" s="653" t="str">
        <f>IF('各会計、関係団体の財政状況及び健全化判断比率'!B42="","",'各会計、関係団体の財政状況及び健全化判断比率'!B42)</f>
        <v>臨海土地造成事業特別会計</v>
      </c>
      <c r="BH38" s="653"/>
      <c r="BI38" s="653"/>
      <c r="BJ38" s="653"/>
      <c r="BK38" s="653"/>
      <c r="BL38" s="653"/>
      <c r="BM38" s="653"/>
      <c r="BN38" s="653"/>
      <c r="BO38" s="653"/>
      <c r="BP38" s="653"/>
      <c r="BQ38" s="653"/>
      <c r="BR38" s="653"/>
      <c r="BS38" s="653"/>
      <c r="BT38" s="653"/>
      <c r="BU38" s="653"/>
      <c r="BV38" s="209"/>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09"/>
      <c r="CO38" s="652">
        <f t="shared" si="3"/>
        <v>27</v>
      </c>
      <c r="CP38" s="652"/>
      <c r="CQ38" s="653" t="str">
        <f>IF('各会計、関係団体の財政状況及び健全化判断比率'!BS11="","",'各会計、関係団体の財政状況及び健全化判断比率'!BS11)</f>
        <v>蘭島文化振興財団</v>
      </c>
      <c r="CR38" s="653"/>
      <c r="CS38" s="653"/>
      <c r="CT38" s="653"/>
      <c r="CU38" s="653"/>
      <c r="CV38" s="653"/>
      <c r="CW38" s="653"/>
      <c r="CX38" s="653"/>
      <c r="CY38" s="653"/>
      <c r="CZ38" s="653"/>
      <c r="DA38" s="653"/>
      <c r="DB38" s="653"/>
      <c r="DC38" s="653"/>
      <c r="DD38" s="653"/>
      <c r="DE38" s="653"/>
      <c r="DF38" s="206"/>
      <c r="DG38" s="654" t="str">
        <f>IF('各会計、関係団体の財政状況及び健全化判断比率'!BR11="","",'各会計、関係団体の財政状況及び健全化判断比率'!BR11)</f>
        <v/>
      </c>
      <c r="DH38" s="654"/>
      <c r="DI38" s="213"/>
      <c r="DJ38" s="181"/>
      <c r="DK38" s="181"/>
      <c r="DL38" s="181"/>
      <c r="DM38" s="181"/>
      <c r="DN38" s="181"/>
      <c r="DO38" s="181"/>
    </row>
    <row r="39" spans="1:119" ht="32.25" customHeight="1" x14ac:dyDescent="0.15">
      <c r="A39" s="182"/>
      <c r="B39" s="208"/>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09"/>
      <c r="U39" s="652">
        <f t="shared" si="4"/>
        <v>10</v>
      </c>
      <c r="V39" s="652"/>
      <c r="W39" s="653" t="str">
        <f>IF('各会計、関係団体の財政状況及び健全化判断比率'!B33="","",'各会計、関係団体の財政状況及び健全化判断比率'!B33)</f>
        <v>駐車場事業特別会計</v>
      </c>
      <c r="X39" s="653"/>
      <c r="Y39" s="653"/>
      <c r="Z39" s="653"/>
      <c r="AA39" s="653"/>
      <c r="AB39" s="653"/>
      <c r="AC39" s="653"/>
      <c r="AD39" s="653"/>
      <c r="AE39" s="653"/>
      <c r="AF39" s="653"/>
      <c r="AG39" s="653"/>
      <c r="AH39" s="653"/>
      <c r="AI39" s="653"/>
      <c r="AJ39" s="653"/>
      <c r="AK39" s="653"/>
      <c r="AL39" s="209"/>
      <c r="AM39" s="652" t="str">
        <f t="shared" si="0"/>
        <v/>
      </c>
      <c r="AN39" s="652"/>
      <c r="AO39" s="653"/>
      <c r="AP39" s="653"/>
      <c r="AQ39" s="653"/>
      <c r="AR39" s="653"/>
      <c r="AS39" s="653"/>
      <c r="AT39" s="653"/>
      <c r="AU39" s="653"/>
      <c r="AV39" s="653"/>
      <c r="AW39" s="653"/>
      <c r="AX39" s="653"/>
      <c r="AY39" s="653"/>
      <c r="AZ39" s="653"/>
      <c r="BA39" s="653"/>
      <c r="BB39" s="653"/>
      <c r="BC39" s="653"/>
      <c r="BD39" s="209"/>
      <c r="BE39" s="652">
        <f t="shared" si="1"/>
        <v>20</v>
      </c>
      <c r="BF39" s="652"/>
      <c r="BG39" s="653" t="str">
        <f>IF('各会計、関係団体の財政状況及び健全化判断比率'!B43="","",'各会計、関係団体の財政状況及び健全化判断比率'!B43)</f>
        <v>内陸土地造成事業特別会計</v>
      </c>
      <c r="BH39" s="653"/>
      <c r="BI39" s="653"/>
      <c r="BJ39" s="653"/>
      <c r="BK39" s="653"/>
      <c r="BL39" s="653"/>
      <c r="BM39" s="653"/>
      <c r="BN39" s="653"/>
      <c r="BO39" s="653"/>
      <c r="BP39" s="653"/>
      <c r="BQ39" s="653"/>
      <c r="BR39" s="653"/>
      <c r="BS39" s="653"/>
      <c r="BT39" s="653"/>
      <c r="BU39" s="653"/>
      <c r="BV39" s="209"/>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09"/>
      <c r="CO39" s="652">
        <f t="shared" si="3"/>
        <v>28</v>
      </c>
      <c r="CP39" s="652"/>
      <c r="CQ39" s="653" t="str">
        <f>IF('各会計、関係団体の財政状況及び健全化判断比率'!BS12="","",'各会計、関係団体の財政状況及び健全化判断比率'!BS12)</f>
        <v>野呂山観光開発公社</v>
      </c>
      <c r="CR39" s="653"/>
      <c r="CS39" s="653"/>
      <c r="CT39" s="653"/>
      <c r="CU39" s="653"/>
      <c r="CV39" s="653"/>
      <c r="CW39" s="653"/>
      <c r="CX39" s="653"/>
      <c r="CY39" s="653"/>
      <c r="CZ39" s="653"/>
      <c r="DA39" s="653"/>
      <c r="DB39" s="653"/>
      <c r="DC39" s="653"/>
      <c r="DD39" s="653"/>
      <c r="DE39" s="653"/>
      <c r="DF39" s="206"/>
      <c r="DG39" s="654" t="str">
        <f>IF('各会計、関係団体の財政状況及び健全化判断比率'!BR12="","",'各会計、関係団体の財政状況及び健全化判断比率'!BR12)</f>
        <v/>
      </c>
      <c r="DH39" s="654"/>
      <c r="DI39" s="213"/>
      <c r="DJ39" s="181"/>
      <c r="DK39" s="181"/>
      <c r="DL39" s="181"/>
      <c r="DM39" s="181"/>
      <c r="DN39" s="181"/>
      <c r="DO39" s="181"/>
    </row>
    <row r="40" spans="1:119" ht="32.25" customHeight="1" x14ac:dyDescent="0.15">
      <c r="A40" s="182"/>
      <c r="B40" s="208"/>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09"/>
      <c r="U40" s="652" t="str">
        <f t="shared" si="4"/>
        <v/>
      </c>
      <c r="V40" s="652"/>
      <c r="W40" s="653"/>
      <c r="X40" s="653"/>
      <c r="Y40" s="653"/>
      <c r="Z40" s="653"/>
      <c r="AA40" s="653"/>
      <c r="AB40" s="653"/>
      <c r="AC40" s="653"/>
      <c r="AD40" s="653"/>
      <c r="AE40" s="653"/>
      <c r="AF40" s="653"/>
      <c r="AG40" s="653"/>
      <c r="AH40" s="653"/>
      <c r="AI40" s="653"/>
      <c r="AJ40" s="653"/>
      <c r="AK40" s="653"/>
      <c r="AL40" s="209"/>
      <c r="AM40" s="652" t="str">
        <f t="shared" si="0"/>
        <v/>
      </c>
      <c r="AN40" s="652"/>
      <c r="AO40" s="653"/>
      <c r="AP40" s="653"/>
      <c r="AQ40" s="653"/>
      <c r="AR40" s="653"/>
      <c r="AS40" s="653"/>
      <c r="AT40" s="653"/>
      <c r="AU40" s="653"/>
      <c r="AV40" s="653"/>
      <c r="AW40" s="653"/>
      <c r="AX40" s="653"/>
      <c r="AY40" s="653"/>
      <c r="AZ40" s="653"/>
      <c r="BA40" s="653"/>
      <c r="BB40" s="653"/>
      <c r="BC40" s="653"/>
      <c r="BD40" s="209"/>
      <c r="BE40" s="652" t="str">
        <f t="shared" si="1"/>
        <v/>
      </c>
      <c r="BF40" s="652"/>
      <c r="BG40" s="653"/>
      <c r="BH40" s="653"/>
      <c r="BI40" s="653"/>
      <c r="BJ40" s="653"/>
      <c r="BK40" s="653"/>
      <c r="BL40" s="653"/>
      <c r="BM40" s="653"/>
      <c r="BN40" s="653"/>
      <c r="BO40" s="653"/>
      <c r="BP40" s="653"/>
      <c r="BQ40" s="653"/>
      <c r="BR40" s="653"/>
      <c r="BS40" s="653"/>
      <c r="BT40" s="653"/>
      <c r="BU40" s="653"/>
      <c r="BV40" s="209"/>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09"/>
      <c r="CO40" s="652">
        <f t="shared" si="3"/>
        <v>29</v>
      </c>
      <c r="CP40" s="652"/>
      <c r="CQ40" s="653" t="str">
        <f>IF('各会計、関係団体の財政状況及び健全化判断比率'!BS13="","",'各会計、関係団体の財政状況及び健全化判断比率'!BS13)</f>
        <v>安浦町生涯学習振興財団</v>
      </c>
      <c r="CR40" s="653"/>
      <c r="CS40" s="653"/>
      <c r="CT40" s="653"/>
      <c r="CU40" s="653"/>
      <c r="CV40" s="653"/>
      <c r="CW40" s="653"/>
      <c r="CX40" s="653"/>
      <c r="CY40" s="653"/>
      <c r="CZ40" s="653"/>
      <c r="DA40" s="653"/>
      <c r="DB40" s="653"/>
      <c r="DC40" s="653"/>
      <c r="DD40" s="653"/>
      <c r="DE40" s="653"/>
      <c r="DF40" s="206"/>
      <c r="DG40" s="654" t="str">
        <f>IF('各会計、関係団体の財政状況及び健全化判断比率'!BR13="","",'各会計、関係団体の財政状況及び健全化判断比率'!BR13)</f>
        <v/>
      </c>
      <c r="DH40" s="654"/>
      <c r="DI40" s="213"/>
      <c r="DJ40" s="181"/>
      <c r="DK40" s="181"/>
      <c r="DL40" s="181"/>
      <c r="DM40" s="181"/>
      <c r="DN40" s="181"/>
      <c r="DO40" s="181"/>
    </row>
    <row r="41" spans="1:119" ht="32.25" customHeight="1" x14ac:dyDescent="0.15">
      <c r="A41" s="182"/>
      <c r="B41" s="208"/>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09"/>
      <c r="U41" s="652" t="str">
        <f t="shared" si="4"/>
        <v/>
      </c>
      <c r="V41" s="652"/>
      <c r="W41" s="653"/>
      <c r="X41" s="653"/>
      <c r="Y41" s="653"/>
      <c r="Z41" s="653"/>
      <c r="AA41" s="653"/>
      <c r="AB41" s="653"/>
      <c r="AC41" s="653"/>
      <c r="AD41" s="653"/>
      <c r="AE41" s="653"/>
      <c r="AF41" s="653"/>
      <c r="AG41" s="653"/>
      <c r="AH41" s="653"/>
      <c r="AI41" s="653"/>
      <c r="AJ41" s="653"/>
      <c r="AK41" s="653"/>
      <c r="AL41" s="209"/>
      <c r="AM41" s="652" t="str">
        <f t="shared" si="0"/>
        <v/>
      </c>
      <c r="AN41" s="652"/>
      <c r="AO41" s="653"/>
      <c r="AP41" s="653"/>
      <c r="AQ41" s="653"/>
      <c r="AR41" s="653"/>
      <c r="AS41" s="653"/>
      <c r="AT41" s="653"/>
      <c r="AU41" s="653"/>
      <c r="AV41" s="653"/>
      <c r="AW41" s="653"/>
      <c r="AX41" s="653"/>
      <c r="AY41" s="653"/>
      <c r="AZ41" s="653"/>
      <c r="BA41" s="653"/>
      <c r="BB41" s="653"/>
      <c r="BC41" s="653"/>
      <c r="BD41" s="209"/>
      <c r="BE41" s="652" t="str">
        <f t="shared" si="1"/>
        <v/>
      </c>
      <c r="BF41" s="652"/>
      <c r="BG41" s="653"/>
      <c r="BH41" s="653"/>
      <c r="BI41" s="653"/>
      <c r="BJ41" s="653"/>
      <c r="BK41" s="653"/>
      <c r="BL41" s="653"/>
      <c r="BM41" s="653"/>
      <c r="BN41" s="653"/>
      <c r="BO41" s="653"/>
      <c r="BP41" s="653"/>
      <c r="BQ41" s="653"/>
      <c r="BR41" s="653"/>
      <c r="BS41" s="653"/>
      <c r="BT41" s="653"/>
      <c r="BU41" s="653"/>
      <c r="BV41" s="209"/>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09"/>
      <c r="CO41" s="652">
        <f t="shared" si="3"/>
        <v>30</v>
      </c>
      <c r="CP41" s="652"/>
      <c r="CQ41" s="653" t="str">
        <f>IF('各会計、関係団体の財政状況及び健全化判断比率'!BS14="","",'各会計、関係団体の財政状況及び健全化判断比率'!BS14)</f>
        <v>倉橋まちづくり公社</v>
      </c>
      <c r="CR41" s="653"/>
      <c r="CS41" s="653"/>
      <c r="CT41" s="653"/>
      <c r="CU41" s="653"/>
      <c r="CV41" s="653"/>
      <c r="CW41" s="653"/>
      <c r="CX41" s="653"/>
      <c r="CY41" s="653"/>
      <c r="CZ41" s="653"/>
      <c r="DA41" s="653"/>
      <c r="DB41" s="653"/>
      <c r="DC41" s="653"/>
      <c r="DD41" s="653"/>
      <c r="DE41" s="653"/>
      <c r="DF41" s="206"/>
      <c r="DG41" s="654" t="str">
        <f>IF('各会計、関係団体の財政状況及び健全化判断比率'!BR14="","",'各会計、関係団体の財政状況及び健全化判断比率'!BR14)</f>
        <v/>
      </c>
      <c r="DH41" s="654"/>
      <c r="DI41" s="213"/>
      <c r="DJ41" s="181"/>
      <c r="DK41" s="181"/>
      <c r="DL41" s="181"/>
      <c r="DM41" s="181"/>
      <c r="DN41" s="181"/>
      <c r="DO41" s="181"/>
    </row>
    <row r="42" spans="1:119" ht="32.25" customHeight="1" x14ac:dyDescent="0.15">
      <c r="A42" s="181"/>
      <c r="B42" s="208"/>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09"/>
      <c r="U42" s="652" t="str">
        <f t="shared" si="4"/>
        <v/>
      </c>
      <c r="V42" s="652"/>
      <c r="W42" s="653"/>
      <c r="X42" s="653"/>
      <c r="Y42" s="653"/>
      <c r="Z42" s="653"/>
      <c r="AA42" s="653"/>
      <c r="AB42" s="653"/>
      <c r="AC42" s="653"/>
      <c r="AD42" s="653"/>
      <c r="AE42" s="653"/>
      <c r="AF42" s="653"/>
      <c r="AG42" s="653"/>
      <c r="AH42" s="653"/>
      <c r="AI42" s="653"/>
      <c r="AJ42" s="653"/>
      <c r="AK42" s="653"/>
      <c r="AL42" s="209"/>
      <c r="AM42" s="652" t="str">
        <f t="shared" si="0"/>
        <v/>
      </c>
      <c r="AN42" s="652"/>
      <c r="AO42" s="653"/>
      <c r="AP42" s="653"/>
      <c r="AQ42" s="653"/>
      <c r="AR42" s="653"/>
      <c r="AS42" s="653"/>
      <c r="AT42" s="653"/>
      <c r="AU42" s="653"/>
      <c r="AV42" s="653"/>
      <c r="AW42" s="653"/>
      <c r="AX42" s="653"/>
      <c r="AY42" s="653"/>
      <c r="AZ42" s="653"/>
      <c r="BA42" s="653"/>
      <c r="BB42" s="653"/>
      <c r="BC42" s="653"/>
      <c r="BD42" s="209"/>
      <c r="BE42" s="652" t="str">
        <f t="shared" si="1"/>
        <v/>
      </c>
      <c r="BF42" s="652"/>
      <c r="BG42" s="653"/>
      <c r="BH42" s="653"/>
      <c r="BI42" s="653"/>
      <c r="BJ42" s="653"/>
      <c r="BK42" s="653"/>
      <c r="BL42" s="653"/>
      <c r="BM42" s="653"/>
      <c r="BN42" s="653"/>
      <c r="BO42" s="653"/>
      <c r="BP42" s="653"/>
      <c r="BQ42" s="653"/>
      <c r="BR42" s="653"/>
      <c r="BS42" s="653"/>
      <c r="BT42" s="653"/>
      <c r="BU42" s="653"/>
      <c r="BV42" s="209"/>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09"/>
      <c r="CO42" s="652">
        <f t="shared" si="3"/>
        <v>31</v>
      </c>
      <c r="CP42" s="652"/>
      <c r="CQ42" s="653" t="str">
        <f>IF('各会計、関係団体の財政状況及び健全化判断比率'!BS15="","",'各会計、関係団体の財政状況及び健全化判断比率'!BS15)</f>
        <v>県民の浜蒲刈</v>
      </c>
      <c r="CR42" s="653"/>
      <c r="CS42" s="653"/>
      <c r="CT42" s="653"/>
      <c r="CU42" s="653"/>
      <c r="CV42" s="653"/>
      <c r="CW42" s="653"/>
      <c r="CX42" s="653"/>
      <c r="CY42" s="653"/>
      <c r="CZ42" s="653"/>
      <c r="DA42" s="653"/>
      <c r="DB42" s="653"/>
      <c r="DC42" s="653"/>
      <c r="DD42" s="653"/>
      <c r="DE42" s="653"/>
      <c r="DF42" s="206"/>
      <c r="DG42" s="654" t="str">
        <f>IF('各会計、関係団体の財政状況及び健全化判断比率'!BR15="","",'各会計、関係団体の財政状況及び健全化判断比率'!BR15)</f>
        <v/>
      </c>
      <c r="DH42" s="654"/>
      <c r="DI42" s="213"/>
      <c r="DJ42" s="181"/>
      <c r="DK42" s="181"/>
      <c r="DL42" s="181"/>
      <c r="DM42" s="181"/>
      <c r="DN42" s="181"/>
      <c r="DO42" s="181"/>
    </row>
    <row r="43" spans="1:119" ht="32.25" customHeight="1" x14ac:dyDescent="0.15">
      <c r="A43" s="181"/>
      <c r="B43" s="208"/>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09"/>
      <c r="U43" s="652" t="str">
        <f t="shared" si="4"/>
        <v/>
      </c>
      <c r="V43" s="652"/>
      <c r="W43" s="653"/>
      <c r="X43" s="653"/>
      <c r="Y43" s="653"/>
      <c r="Z43" s="653"/>
      <c r="AA43" s="653"/>
      <c r="AB43" s="653"/>
      <c r="AC43" s="653"/>
      <c r="AD43" s="653"/>
      <c r="AE43" s="653"/>
      <c r="AF43" s="653"/>
      <c r="AG43" s="653"/>
      <c r="AH43" s="653"/>
      <c r="AI43" s="653"/>
      <c r="AJ43" s="653"/>
      <c r="AK43" s="653"/>
      <c r="AL43" s="209"/>
      <c r="AM43" s="652" t="str">
        <f t="shared" si="0"/>
        <v/>
      </c>
      <c r="AN43" s="652"/>
      <c r="AO43" s="653"/>
      <c r="AP43" s="653"/>
      <c r="AQ43" s="653"/>
      <c r="AR43" s="653"/>
      <c r="AS43" s="653"/>
      <c r="AT43" s="653"/>
      <c r="AU43" s="653"/>
      <c r="AV43" s="653"/>
      <c r="AW43" s="653"/>
      <c r="AX43" s="653"/>
      <c r="AY43" s="653"/>
      <c r="AZ43" s="653"/>
      <c r="BA43" s="653"/>
      <c r="BB43" s="653"/>
      <c r="BC43" s="653"/>
      <c r="BD43" s="209"/>
      <c r="BE43" s="652" t="str">
        <f t="shared" si="1"/>
        <v/>
      </c>
      <c r="BF43" s="652"/>
      <c r="BG43" s="653"/>
      <c r="BH43" s="653"/>
      <c r="BI43" s="653"/>
      <c r="BJ43" s="653"/>
      <c r="BK43" s="653"/>
      <c r="BL43" s="653"/>
      <c r="BM43" s="653"/>
      <c r="BN43" s="653"/>
      <c r="BO43" s="653"/>
      <c r="BP43" s="653"/>
      <c r="BQ43" s="653"/>
      <c r="BR43" s="653"/>
      <c r="BS43" s="653"/>
      <c r="BT43" s="653"/>
      <c r="BU43" s="653"/>
      <c r="BV43" s="209"/>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09"/>
      <c r="CO43" s="652">
        <f t="shared" si="3"/>
        <v>32</v>
      </c>
      <c r="CP43" s="652"/>
      <c r="CQ43" s="653" t="str">
        <f>IF('各会計、関係団体の財政状況及び健全化判断比率'!BS16="","",'各会計、関係団体の財政状況及び健全化判断比率'!BS16)</f>
        <v>斎島汽船</v>
      </c>
      <c r="CR43" s="653"/>
      <c r="CS43" s="653"/>
      <c r="CT43" s="653"/>
      <c r="CU43" s="653"/>
      <c r="CV43" s="653"/>
      <c r="CW43" s="653"/>
      <c r="CX43" s="653"/>
      <c r="CY43" s="653"/>
      <c r="CZ43" s="653"/>
      <c r="DA43" s="653"/>
      <c r="DB43" s="653"/>
      <c r="DC43" s="653"/>
      <c r="DD43" s="653"/>
      <c r="DE43" s="653"/>
      <c r="DF43" s="206"/>
      <c r="DG43" s="654" t="str">
        <f>IF('各会計、関係団体の財政状況及び健全化判断比率'!BR16="","",'各会計、関係団体の財政状況及び健全化判断比率'!BR16)</f>
        <v/>
      </c>
      <c r="DH43" s="654"/>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200</v>
      </c>
      <c r="C46" s="181"/>
      <c r="D46" s="181"/>
      <c r="E46" s="181" t="s">
        <v>201</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202</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203</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204</v>
      </c>
    </row>
    <row r="50" spans="5:5" x14ac:dyDescent="0.15">
      <c r="E50" s="183" t="s">
        <v>205</v>
      </c>
    </row>
    <row r="51" spans="5:5" x14ac:dyDescent="0.15">
      <c r="E51" s="183" t="s">
        <v>206</v>
      </c>
    </row>
    <row r="52" spans="5:5" x14ac:dyDescent="0.15">
      <c r="E52" s="183"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nnJRzMcDpgfP9o9A40M3idawfTatNVoiNlnnJ+Cx4bpDzSP+2s4Zm/Lmsa8mFiZlCmAS8M9IXXAcWsu6kCeA==" saltValue="MAwoTmwNdzDJdf/tEERz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15">
      <c r="A34" s="22"/>
      <c r="B34" s="31"/>
      <c r="C34" s="1244" t="s">
        <v>591</v>
      </c>
      <c r="D34" s="1244"/>
      <c r="E34" s="1245"/>
      <c r="F34" s="32">
        <v>2.4500000000000002</v>
      </c>
      <c r="G34" s="33">
        <v>3.43</v>
      </c>
      <c r="H34" s="33">
        <v>2.19</v>
      </c>
      <c r="I34" s="33">
        <v>1.87</v>
      </c>
      <c r="J34" s="34">
        <v>4.91</v>
      </c>
      <c r="K34" s="22"/>
      <c r="L34" s="22"/>
      <c r="M34" s="22"/>
      <c r="N34" s="22"/>
      <c r="O34" s="22"/>
      <c r="P34" s="22"/>
    </row>
    <row r="35" spans="1:16" ht="39" customHeight="1" x14ac:dyDescent="0.15">
      <c r="A35" s="22"/>
      <c r="B35" s="35"/>
      <c r="C35" s="1238" t="s">
        <v>592</v>
      </c>
      <c r="D35" s="1239"/>
      <c r="E35" s="1240"/>
      <c r="F35" s="36">
        <v>2.23</v>
      </c>
      <c r="G35" s="37">
        <v>2.69</v>
      </c>
      <c r="H35" s="37">
        <v>3.4</v>
      </c>
      <c r="I35" s="37">
        <v>3.37</v>
      </c>
      <c r="J35" s="38">
        <v>3.34</v>
      </c>
      <c r="K35" s="22"/>
      <c r="L35" s="22"/>
      <c r="M35" s="22"/>
      <c r="N35" s="22"/>
      <c r="O35" s="22"/>
      <c r="P35" s="22"/>
    </row>
    <row r="36" spans="1:16" ht="39" customHeight="1" x14ac:dyDescent="0.15">
      <c r="A36" s="22"/>
      <c r="B36" s="35"/>
      <c r="C36" s="1238" t="s">
        <v>593</v>
      </c>
      <c r="D36" s="1239"/>
      <c r="E36" s="1240"/>
      <c r="F36" s="36">
        <v>1.77</v>
      </c>
      <c r="G36" s="37">
        <v>2</v>
      </c>
      <c r="H36" s="37">
        <v>2.12</v>
      </c>
      <c r="I36" s="37">
        <v>2.1800000000000002</v>
      </c>
      <c r="J36" s="38">
        <v>1.84</v>
      </c>
      <c r="K36" s="22"/>
      <c r="L36" s="22"/>
      <c r="M36" s="22"/>
      <c r="N36" s="22"/>
      <c r="O36" s="22"/>
      <c r="P36" s="22"/>
    </row>
    <row r="37" spans="1:16" ht="39" customHeight="1" x14ac:dyDescent="0.15">
      <c r="A37" s="22"/>
      <c r="B37" s="35"/>
      <c r="C37" s="1238" t="s">
        <v>594</v>
      </c>
      <c r="D37" s="1239"/>
      <c r="E37" s="1240"/>
      <c r="F37" s="36">
        <v>2.0699999999999998</v>
      </c>
      <c r="G37" s="37">
        <v>1.79</v>
      </c>
      <c r="H37" s="37">
        <v>1.21</v>
      </c>
      <c r="I37" s="37">
        <v>1.28</v>
      </c>
      <c r="J37" s="38">
        <v>1.39</v>
      </c>
      <c r="K37" s="22"/>
      <c r="L37" s="22"/>
      <c r="M37" s="22"/>
      <c r="N37" s="22"/>
      <c r="O37" s="22"/>
      <c r="P37" s="22"/>
    </row>
    <row r="38" spans="1:16" ht="39" customHeight="1" x14ac:dyDescent="0.15">
      <c r="A38" s="22"/>
      <c r="B38" s="35"/>
      <c r="C38" s="1238" t="s">
        <v>595</v>
      </c>
      <c r="D38" s="1239"/>
      <c r="E38" s="1240"/>
      <c r="F38" s="36">
        <v>1.7</v>
      </c>
      <c r="G38" s="37">
        <v>1.1399999999999999</v>
      </c>
      <c r="H38" s="37">
        <v>2.17</v>
      </c>
      <c r="I38" s="37">
        <v>1.9</v>
      </c>
      <c r="J38" s="38">
        <v>1.03</v>
      </c>
      <c r="K38" s="22"/>
      <c r="L38" s="22"/>
      <c r="M38" s="22"/>
      <c r="N38" s="22"/>
      <c r="O38" s="22"/>
      <c r="P38" s="22"/>
    </row>
    <row r="39" spans="1:16" ht="39" customHeight="1" x14ac:dyDescent="0.15">
      <c r="A39" s="22"/>
      <c r="B39" s="35"/>
      <c r="C39" s="1238" t="s">
        <v>596</v>
      </c>
      <c r="D39" s="1239"/>
      <c r="E39" s="1240"/>
      <c r="F39" s="36">
        <v>0.7</v>
      </c>
      <c r="G39" s="37">
        <v>1.1499999999999999</v>
      </c>
      <c r="H39" s="37">
        <v>1.1100000000000001</v>
      </c>
      <c r="I39" s="37">
        <v>0.96</v>
      </c>
      <c r="J39" s="38">
        <v>0.44</v>
      </c>
      <c r="K39" s="22"/>
      <c r="L39" s="22"/>
      <c r="M39" s="22"/>
      <c r="N39" s="22"/>
      <c r="O39" s="22"/>
      <c r="P39" s="22"/>
    </row>
    <row r="40" spans="1:16" ht="39" customHeight="1" x14ac:dyDescent="0.15">
      <c r="A40" s="22"/>
      <c r="B40" s="35"/>
      <c r="C40" s="1238" t="s">
        <v>597</v>
      </c>
      <c r="D40" s="1239"/>
      <c r="E40" s="1240"/>
      <c r="F40" s="36">
        <v>0.21</v>
      </c>
      <c r="G40" s="37">
        <v>0.22</v>
      </c>
      <c r="H40" s="37">
        <v>0.26</v>
      </c>
      <c r="I40" s="37">
        <v>0.27</v>
      </c>
      <c r="J40" s="38">
        <v>0.28999999999999998</v>
      </c>
      <c r="K40" s="22"/>
      <c r="L40" s="22"/>
      <c r="M40" s="22"/>
      <c r="N40" s="22"/>
      <c r="O40" s="22"/>
      <c r="P40" s="22"/>
    </row>
    <row r="41" spans="1:16" ht="39" customHeight="1" x14ac:dyDescent="0.15">
      <c r="A41" s="22"/>
      <c r="B41" s="35"/>
      <c r="C41" s="1238" t="s">
        <v>598</v>
      </c>
      <c r="D41" s="1239"/>
      <c r="E41" s="1240"/>
      <c r="F41" s="36">
        <v>0.34</v>
      </c>
      <c r="G41" s="37">
        <v>0.37</v>
      </c>
      <c r="H41" s="37">
        <v>0.34</v>
      </c>
      <c r="I41" s="37">
        <v>0.28999999999999998</v>
      </c>
      <c r="J41" s="38">
        <v>0.28000000000000003</v>
      </c>
      <c r="K41" s="22"/>
      <c r="L41" s="22"/>
      <c r="M41" s="22"/>
      <c r="N41" s="22"/>
      <c r="O41" s="22"/>
      <c r="P41" s="22"/>
    </row>
    <row r="42" spans="1:16" ht="39" customHeight="1" x14ac:dyDescent="0.15">
      <c r="A42" s="22"/>
      <c r="B42" s="39"/>
      <c r="C42" s="1238" t="s">
        <v>599</v>
      </c>
      <c r="D42" s="1239"/>
      <c r="E42" s="1240"/>
      <c r="F42" s="36" t="s">
        <v>541</v>
      </c>
      <c r="G42" s="37" t="s">
        <v>541</v>
      </c>
      <c r="H42" s="37" t="s">
        <v>541</v>
      </c>
      <c r="I42" s="37" t="s">
        <v>541</v>
      </c>
      <c r="J42" s="38" t="s">
        <v>541</v>
      </c>
      <c r="K42" s="22"/>
      <c r="L42" s="22"/>
      <c r="M42" s="22"/>
      <c r="N42" s="22"/>
      <c r="O42" s="22"/>
      <c r="P42" s="22"/>
    </row>
    <row r="43" spans="1:16" ht="39" customHeight="1" thickBot="1" x14ac:dyDescent="0.2">
      <c r="A43" s="22"/>
      <c r="B43" s="40"/>
      <c r="C43" s="1241" t="s">
        <v>600</v>
      </c>
      <c r="D43" s="1242"/>
      <c r="E43" s="1243"/>
      <c r="F43" s="41">
        <v>0</v>
      </c>
      <c r="G43" s="42">
        <v>0</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HxoDPmnb5wa9mKr0ud+Q3KqjANX197LhqhI5+sWb70vn12jBtSZlkMpgZrDlo0vDa3NST/q2092LJ00SZKsyA==" saltValue="VMclUiSUuJd1Iy3ji06y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15177</v>
      </c>
      <c r="L45" s="60">
        <v>14674</v>
      </c>
      <c r="M45" s="60">
        <v>14437</v>
      </c>
      <c r="N45" s="60">
        <v>13602</v>
      </c>
      <c r="O45" s="61">
        <v>13411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541</v>
      </c>
      <c r="L46" s="64" t="s">
        <v>541</v>
      </c>
      <c r="M46" s="64" t="s">
        <v>541</v>
      </c>
      <c r="N46" s="64" t="s">
        <v>541</v>
      </c>
      <c r="O46" s="65" t="s">
        <v>541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541</v>
      </c>
      <c r="L47" s="64" t="s">
        <v>541</v>
      </c>
      <c r="M47" s="64" t="s">
        <v>541</v>
      </c>
      <c r="N47" s="64" t="s">
        <v>541</v>
      </c>
      <c r="O47" s="65" t="s">
        <v>541</v>
      </c>
      <c r="P47" s="48"/>
      <c r="Q47" s="48"/>
      <c r="R47" s="48"/>
      <c r="S47" s="48"/>
      <c r="T47" s="48"/>
      <c r="U47" s="48"/>
    </row>
    <row r="48" spans="1:21" ht="30.75" customHeight="1" x14ac:dyDescent="0.15">
      <c r="A48" s="48"/>
      <c r="B48" s="1248"/>
      <c r="C48" s="1249"/>
      <c r="D48" s="62"/>
      <c r="E48" s="1254" t="s">
        <v>15</v>
      </c>
      <c r="F48" s="1254"/>
      <c r="G48" s="1254"/>
      <c r="H48" s="1254"/>
      <c r="I48" s="1254"/>
      <c r="J48" s="1255"/>
      <c r="K48" s="63">
        <v>2213</v>
      </c>
      <c r="L48" s="64">
        <v>2171</v>
      </c>
      <c r="M48" s="64">
        <v>2137</v>
      </c>
      <c r="N48" s="64">
        <v>1897</v>
      </c>
      <c r="O48" s="65">
        <v>1844</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541</v>
      </c>
      <c r="L49" s="64" t="s">
        <v>541</v>
      </c>
      <c r="M49" s="64" t="s">
        <v>541</v>
      </c>
      <c r="N49" s="64" t="s">
        <v>541</v>
      </c>
      <c r="O49" s="65" t="s">
        <v>541</v>
      </c>
      <c r="P49" s="48"/>
      <c r="Q49" s="48"/>
      <c r="R49" s="48"/>
      <c r="S49" s="48"/>
      <c r="T49" s="48"/>
      <c r="U49" s="48"/>
    </row>
    <row r="50" spans="1:21" ht="30.75" customHeight="1" x14ac:dyDescent="0.15">
      <c r="A50" s="48"/>
      <c r="B50" s="1248"/>
      <c r="C50" s="1249"/>
      <c r="D50" s="62"/>
      <c r="E50" s="1254" t="s">
        <v>17</v>
      </c>
      <c r="F50" s="1254"/>
      <c r="G50" s="1254"/>
      <c r="H50" s="1254"/>
      <c r="I50" s="1254"/>
      <c r="J50" s="1255"/>
      <c r="K50" s="63">
        <v>1130</v>
      </c>
      <c r="L50" s="64">
        <v>1130</v>
      </c>
      <c r="M50" s="64">
        <v>1092</v>
      </c>
      <c r="N50" s="64">
        <v>1093</v>
      </c>
      <c r="O50" s="65">
        <v>1032</v>
      </c>
      <c r="P50" s="48"/>
      <c r="Q50" s="48"/>
      <c r="R50" s="48"/>
      <c r="S50" s="48"/>
      <c r="T50" s="48"/>
      <c r="U50" s="48"/>
    </row>
    <row r="51" spans="1:21" ht="30.75" customHeight="1" x14ac:dyDescent="0.15">
      <c r="A51" s="48"/>
      <c r="B51" s="1250"/>
      <c r="C51" s="1251"/>
      <c r="D51" s="66"/>
      <c r="E51" s="1254" t="s">
        <v>18</v>
      </c>
      <c r="F51" s="1254"/>
      <c r="G51" s="1254"/>
      <c r="H51" s="1254"/>
      <c r="I51" s="1254"/>
      <c r="J51" s="1255"/>
      <c r="K51" s="63">
        <v>3</v>
      </c>
      <c r="L51" s="64">
        <v>3</v>
      </c>
      <c r="M51" s="64">
        <v>0</v>
      </c>
      <c r="N51" s="64">
        <v>1</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13144</v>
      </c>
      <c r="L52" s="64">
        <v>12563</v>
      </c>
      <c r="M52" s="64">
        <v>12262</v>
      </c>
      <c r="N52" s="64">
        <v>11781</v>
      </c>
      <c r="O52" s="65">
        <v>11842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5379</v>
      </c>
      <c r="L53" s="69">
        <v>5415</v>
      </c>
      <c r="M53" s="69">
        <v>5404</v>
      </c>
      <c r="N53" s="69">
        <v>4812</v>
      </c>
      <c r="O53" s="70">
        <v>4446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601</v>
      </c>
      <c r="L56" s="80" t="s">
        <v>602</v>
      </c>
      <c r="M56" s="80" t="s">
        <v>603</v>
      </c>
      <c r="N56" s="80" t="s">
        <v>604</v>
      </c>
      <c r="O56" s="81" t="s">
        <v>605</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630</v>
      </c>
      <c r="L57" s="83" t="s">
        <v>631</v>
      </c>
      <c r="M57" s="83" t="s">
        <v>631</v>
      </c>
      <c r="N57" s="83" t="s">
        <v>632</v>
      </c>
      <c r="O57" s="84" t="s">
        <v>631</v>
      </c>
    </row>
    <row r="58" spans="1:21" ht="31.5" customHeight="1" thickBot="1" x14ac:dyDescent="0.2">
      <c r="B58" s="1264"/>
      <c r="C58" s="1265"/>
      <c r="D58" s="1269" t="s">
        <v>27</v>
      </c>
      <c r="E58" s="1270"/>
      <c r="F58" s="1270"/>
      <c r="G58" s="1270"/>
      <c r="H58" s="1270"/>
      <c r="I58" s="1270"/>
      <c r="J58" s="1271"/>
      <c r="K58" s="85" t="s">
        <v>631</v>
      </c>
      <c r="L58" s="86" t="s">
        <v>631</v>
      </c>
      <c r="M58" s="86" t="s">
        <v>631</v>
      </c>
      <c r="N58" s="86" t="s">
        <v>630</v>
      </c>
      <c r="O58" s="87" t="s">
        <v>631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0upITwEoFfO4wrCc2OQWc0e/ZmdEjvgcfw6wZuguPdJ0XjCWMistBiFuYBj1b/GyMgCVbaOzHXHAkCJRh13rg==" saltValue="aCROTwX62n4FGnjg2bFQ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582</v>
      </c>
      <c r="J40" s="99" t="s">
        <v>583</v>
      </c>
      <c r="K40" s="99" t="s">
        <v>584</v>
      </c>
      <c r="L40" s="99" t="s">
        <v>585</v>
      </c>
      <c r="M40" s="100" t="s">
        <v>586</v>
      </c>
    </row>
    <row r="41" spans="2:13" ht="27.75" customHeight="1" x14ac:dyDescent="0.15">
      <c r="B41" s="1272" t="s">
        <v>30</v>
      </c>
      <c r="C41" s="1273"/>
      <c r="D41" s="101"/>
      <c r="E41" s="1278" t="s">
        <v>31</v>
      </c>
      <c r="F41" s="1278"/>
      <c r="G41" s="1278"/>
      <c r="H41" s="1279"/>
      <c r="I41" s="102">
        <v>130470</v>
      </c>
      <c r="J41" s="103">
        <v>133965</v>
      </c>
      <c r="K41" s="103">
        <v>127521</v>
      </c>
      <c r="L41" s="103">
        <v>122692</v>
      </c>
      <c r="M41" s="104">
        <v>124835</v>
      </c>
    </row>
    <row r="42" spans="2:13" ht="27.75" customHeight="1" x14ac:dyDescent="0.15">
      <c r="B42" s="1274"/>
      <c r="C42" s="1275"/>
      <c r="D42" s="105"/>
      <c r="E42" s="1280" t="s">
        <v>32</v>
      </c>
      <c r="F42" s="1280"/>
      <c r="G42" s="1280"/>
      <c r="H42" s="1281"/>
      <c r="I42" s="106">
        <v>4894</v>
      </c>
      <c r="J42" s="107">
        <v>3798</v>
      </c>
      <c r="K42" s="107">
        <v>2720</v>
      </c>
      <c r="L42" s="107">
        <v>1640</v>
      </c>
      <c r="M42" s="108">
        <v>618</v>
      </c>
    </row>
    <row r="43" spans="2:13" ht="27.75" customHeight="1" x14ac:dyDescent="0.15">
      <c r="B43" s="1274"/>
      <c r="C43" s="1275"/>
      <c r="D43" s="105"/>
      <c r="E43" s="1280" t="s">
        <v>33</v>
      </c>
      <c r="F43" s="1280"/>
      <c r="G43" s="1280"/>
      <c r="H43" s="1281"/>
      <c r="I43" s="106">
        <v>36248</v>
      </c>
      <c r="J43" s="107">
        <v>34809</v>
      </c>
      <c r="K43" s="107">
        <v>34000</v>
      </c>
      <c r="L43" s="107">
        <v>31880</v>
      </c>
      <c r="M43" s="108">
        <v>30260</v>
      </c>
    </row>
    <row r="44" spans="2:13" ht="27.75" customHeight="1" x14ac:dyDescent="0.15">
      <c r="B44" s="1274"/>
      <c r="C44" s="1275"/>
      <c r="D44" s="105"/>
      <c r="E44" s="1280" t="s">
        <v>34</v>
      </c>
      <c r="F44" s="1280"/>
      <c r="G44" s="1280"/>
      <c r="H44" s="1281"/>
      <c r="I44" s="106" t="s">
        <v>541</v>
      </c>
      <c r="J44" s="107" t="s">
        <v>541</v>
      </c>
      <c r="K44" s="107" t="s">
        <v>541</v>
      </c>
      <c r="L44" s="107" t="s">
        <v>541</v>
      </c>
      <c r="M44" s="108" t="s">
        <v>541</v>
      </c>
    </row>
    <row r="45" spans="2:13" ht="27.75" customHeight="1" x14ac:dyDescent="0.15">
      <c r="B45" s="1274"/>
      <c r="C45" s="1275"/>
      <c r="D45" s="105"/>
      <c r="E45" s="1280" t="s">
        <v>35</v>
      </c>
      <c r="F45" s="1280"/>
      <c r="G45" s="1280"/>
      <c r="H45" s="1281"/>
      <c r="I45" s="106">
        <v>21698</v>
      </c>
      <c r="J45" s="107">
        <v>20094</v>
      </c>
      <c r="K45" s="107">
        <v>19361</v>
      </c>
      <c r="L45" s="107">
        <v>18599</v>
      </c>
      <c r="M45" s="108">
        <v>17106</v>
      </c>
    </row>
    <row r="46" spans="2:13" ht="27.75" customHeight="1" x14ac:dyDescent="0.15">
      <c r="B46" s="1274"/>
      <c r="C46" s="1275"/>
      <c r="D46" s="109"/>
      <c r="E46" s="1280" t="s">
        <v>36</v>
      </c>
      <c r="F46" s="1280"/>
      <c r="G46" s="1280"/>
      <c r="H46" s="1281"/>
      <c r="I46" s="106">
        <v>717</v>
      </c>
      <c r="J46" s="107">
        <v>703</v>
      </c>
      <c r="K46" s="107">
        <v>753</v>
      </c>
      <c r="L46" s="107">
        <v>745</v>
      </c>
      <c r="M46" s="108">
        <v>728</v>
      </c>
    </row>
    <row r="47" spans="2:13" ht="27.75" customHeight="1" x14ac:dyDescent="0.15">
      <c r="B47" s="1274"/>
      <c r="C47" s="1275"/>
      <c r="D47" s="110"/>
      <c r="E47" s="1282" t="s">
        <v>37</v>
      </c>
      <c r="F47" s="1283"/>
      <c r="G47" s="1283"/>
      <c r="H47" s="1284"/>
      <c r="I47" s="106" t="s">
        <v>541</v>
      </c>
      <c r="J47" s="107" t="s">
        <v>541</v>
      </c>
      <c r="K47" s="107" t="s">
        <v>541</v>
      </c>
      <c r="L47" s="107" t="s">
        <v>541</v>
      </c>
      <c r="M47" s="108" t="s">
        <v>541</v>
      </c>
    </row>
    <row r="48" spans="2:13" ht="27.75" customHeight="1" x14ac:dyDescent="0.15">
      <c r="B48" s="1274"/>
      <c r="C48" s="1275"/>
      <c r="D48" s="105"/>
      <c r="E48" s="1280" t="s">
        <v>38</v>
      </c>
      <c r="F48" s="1280"/>
      <c r="G48" s="1280"/>
      <c r="H48" s="1281"/>
      <c r="I48" s="106" t="s">
        <v>541</v>
      </c>
      <c r="J48" s="107" t="s">
        <v>541</v>
      </c>
      <c r="K48" s="107" t="s">
        <v>541</v>
      </c>
      <c r="L48" s="107" t="s">
        <v>541</v>
      </c>
      <c r="M48" s="108" t="s">
        <v>541</v>
      </c>
    </row>
    <row r="49" spans="2:13" ht="27.75" customHeight="1" x14ac:dyDescent="0.15">
      <c r="B49" s="1276"/>
      <c r="C49" s="1277"/>
      <c r="D49" s="105"/>
      <c r="E49" s="1280" t="s">
        <v>39</v>
      </c>
      <c r="F49" s="1280"/>
      <c r="G49" s="1280"/>
      <c r="H49" s="1281"/>
      <c r="I49" s="106" t="s">
        <v>541</v>
      </c>
      <c r="J49" s="107" t="s">
        <v>541</v>
      </c>
      <c r="K49" s="107" t="s">
        <v>541</v>
      </c>
      <c r="L49" s="107" t="s">
        <v>541</v>
      </c>
      <c r="M49" s="108" t="s">
        <v>541</v>
      </c>
    </row>
    <row r="50" spans="2:13" ht="27.75" customHeight="1" x14ac:dyDescent="0.15">
      <c r="B50" s="1285" t="s">
        <v>40</v>
      </c>
      <c r="C50" s="1286"/>
      <c r="D50" s="111"/>
      <c r="E50" s="1280" t="s">
        <v>41</v>
      </c>
      <c r="F50" s="1280"/>
      <c r="G50" s="1280"/>
      <c r="H50" s="1281"/>
      <c r="I50" s="106">
        <v>15817</v>
      </c>
      <c r="J50" s="107">
        <v>15201</v>
      </c>
      <c r="K50" s="107">
        <v>15905</v>
      </c>
      <c r="L50" s="107">
        <v>15936</v>
      </c>
      <c r="M50" s="108">
        <v>13719</v>
      </c>
    </row>
    <row r="51" spans="2:13" ht="27.75" customHeight="1" x14ac:dyDescent="0.15">
      <c r="B51" s="1274"/>
      <c r="C51" s="1275"/>
      <c r="D51" s="105"/>
      <c r="E51" s="1280" t="s">
        <v>42</v>
      </c>
      <c r="F51" s="1280"/>
      <c r="G51" s="1280"/>
      <c r="H51" s="1281"/>
      <c r="I51" s="106">
        <v>20979</v>
      </c>
      <c r="J51" s="107">
        <v>19910</v>
      </c>
      <c r="K51" s="107">
        <v>18248</v>
      </c>
      <c r="L51" s="107">
        <v>16928</v>
      </c>
      <c r="M51" s="108">
        <v>15522</v>
      </c>
    </row>
    <row r="52" spans="2:13" ht="27.75" customHeight="1" x14ac:dyDescent="0.15">
      <c r="B52" s="1276"/>
      <c r="C52" s="1277"/>
      <c r="D52" s="105"/>
      <c r="E52" s="1280" t="s">
        <v>43</v>
      </c>
      <c r="F52" s="1280"/>
      <c r="G52" s="1280"/>
      <c r="H52" s="1281"/>
      <c r="I52" s="106">
        <v>107117</v>
      </c>
      <c r="J52" s="107">
        <v>110650</v>
      </c>
      <c r="K52" s="107">
        <v>107309</v>
      </c>
      <c r="L52" s="107">
        <v>104784</v>
      </c>
      <c r="M52" s="108">
        <v>104687</v>
      </c>
    </row>
    <row r="53" spans="2:13" ht="27.75" customHeight="1" thickBot="1" x14ac:dyDescent="0.2">
      <c r="B53" s="1287" t="s">
        <v>44</v>
      </c>
      <c r="C53" s="1288"/>
      <c r="D53" s="112"/>
      <c r="E53" s="1289" t="s">
        <v>45</v>
      </c>
      <c r="F53" s="1289"/>
      <c r="G53" s="1289"/>
      <c r="H53" s="1290"/>
      <c r="I53" s="113">
        <v>50114</v>
      </c>
      <c r="J53" s="114">
        <v>47608</v>
      </c>
      <c r="K53" s="114">
        <v>42893</v>
      </c>
      <c r="L53" s="114">
        <v>37908</v>
      </c>
      <c r="M53" s="115">
        <v>39618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RmfNuCQ2iQb52hLgVjaEGbccs5NuQevLEnHxHyDSjOg9eylfLmXfNexFk5ZK4wgYq5wNwzelLQMOWptqtybCA==" saltValue="nngDNBuSTUy9UPxtqCjq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584</v>
      </c>
      <c r="G54" s="124" t="s">
        <v>585</v>
      </c>
      <c r="H54" s="125" t="s">
        <v>586</v>
      </c>
    </row>
    <row r="55" spans="2:8" ht="52.5" customHeight="1" x14ac:dyDescent="0.15">
      <c r="B55" s="126"/>
      <c r="C55" s="1299" t="s">
        <v>48</v>
      </c>
      <c r="D55" s="1299"/>
      <c r="E55" s="1300"/>
      <c r="F55" s="127">
        <v>8529</v>
      </c>
      <c r="G55" s="127">
        <v>7659</v>
      </c>
      <c r="H55" s="128">
        <v>5371</v>
      </c>
    </row>
    <row r="56" spans="2:8" ht="52.5" customHeight="1" x14ac:dyDescent="0.15">
      <c r="B56" s="129"/>
      <c r="C56" s="1301" t="s">
        <v>49</v>
      </c>
      <c r="D56" s="1301"/>
      <c r="E56" s="1302"/>
      <c r="F56" s="130">
        <v>1076</v>
      </c>
      <c r="G56" s="130">
        <v>876</v>
      </c>
      <c r="H56" s="131">
        <v>676</v>
      </c>
    </row>
    <row r="57" spans="2:8" ht="53.25" customHeight="1" x14ac:dyDescent="0.15">
      <c r="B57" s="129"/>
      <c r="C57" s="1303" t="s">
        <v>50</v>
      </c>
      <c r="D57" s="1303"/>
      <c r="E57" s="1304"/>
      <c r="F57" s="132">
        <v>4841</v>
      </c>
      <c r="G57" s="132">
        <v>4754</v>
      </c>
      <c r="H57" s="133">
        <v>4734</v>
      </c>
    </row>
    <row r="58" spans="2:8" ht="45.75" customHeight="1" x14ac:dyDescent="0.15">
      <c r="B58" s="134"/>
      <c r="C58" s="1291" t="s">
        <v>633</v>
      </c>
      <c r="D58" s="1292"/>
      <c r="E58" s="1293"/>
      <c r="F58" s="381">
        <v>4086</v>
      </c>
      <c r="G58" s="382">
        <v>4000</v>
      </c>
      <c r="H58" s="382">
        <v>4000</v>
      </c>
    </row>
    <row r="59" spans="2:8" ht="45.75" customHeight="1" x14ac:dyDescent="0.15">
      <c r="B59" s="134"/>
      <c r="C59" s="1291" t="s">
        <v>634</v>
      </c>
      <c r="D59" s="1292"/>
      <c r="E59" s="1293"/>
      <c r="F59" s="381">
        <v>391</v>
      </c>
      <c r="G59" s="382">
        <v>383</v>
      </c>
      <c r="H59" s="382">
        <v>380</v>
      </c>
    </row>
    <row r="60" spans="2:8" ht="45.75" customHeight="1" x14ac:dyDescent="0.15">
      <c r="B60" s="134"/>
      <c r="C60" s="1291" t="s">
        <v>635</v>
      </c>
      <c r="D60" s="1292"/>
      <c r="E60" s="1293"/>
      <c r="F60" s="381">
        <v>160</v>
      </c>
      <c r="G60" s="382">
        <v>180</v>
      </c>
      <c r="H60" s="382">
        <v>176</v>
      </c>
    </row>
    <row r="61" spans="2:8" ht="45.75" customHeight="1" x14ac:dyDescent="0.15">
      <c r="B61" s="134"/>
      <c r="C61" s="1291" t="s">
        <v>636</v>
      </c>
      <c r="D61" s="1292"/>
      <c r="E61" s="1293"/>
      <c r="F61" s="381">
        <v>89</v>
      </c>
      <c r="G61" s="382">
        <v>83</v>
      </c>
      <c r="H61" s="382">
        <v>69</v>
      </c>
    </row>
    <row r="62" spans="2:8" ht="45.75" customHeight="1" thickBot="1" x14ac:dyDescent="0.2">
      <c r="B62" s="135"/>
      <c r="C62" s="1294" t="s">
        <v>637</v>
      </c>
      <c r="D62" s="1295"/>
      <c r="E62" s="1296"/>
      <c r="F62" s="383">
        <v>47</v>
      </c>
      <c r="G62" s="384">
        <v>47</v>
      </c>
      <c r="H62" s="384">
        <v>47</v>
      </c>
    </row>
    <row r="63" spans="2:8" ht="52.5" customHeight="1" thickBot="1" x14ac:dyDescent="0.2">
      <c r="B63" s="136"/>
      <c r="C63" s="1297" t="s">
        <v>51</v>
      </c>
      <c r="D63" s="1297"/>
      <c r="E63" s="1298"/>
      <c r="F63" s="137">
        <v>14446</v>
      </c>
      <c r="G63" s="137">
        <v>13289</v>
      </c>
      <c r="H63" s="138">
        <v>10782</v>
      </c>
    </row>
    <row r="64" spans="2:8" ht="15" customHeight="1" x14ac:dyDescent="0.15"/>
    <row r="65" ht="0" hidden="1" customHeight="1" x14ac:dyDescent="0.15"/>
    <row r="66" ht="0" hidden="1" customHeight="1" x14ac:dyDescent="0.15"/>
  </sheetData>
  <sheetProtection algorithmName="SHA-512" hashValue="ddThcN2js/MpNseJOqt2DmCnOx6Wdn99gLddeVJgSLlIRSEkcnlz+jwTnakPvmklbjR0f5Heif1WTdgpXY9iog==" saltValue="yjIMMf0TuOxBDsdEuyiI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6"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7"/>
      <c r="DG10" s="287"/>
      <c r="DH10" s="287"/>
      <c r="DI10" s="287"/>
      <c r="DJ10" s="287"/>
      <c r="DK10" s="287"/>
      <c r="DL10" s="287"/>
      <c r="DM10" s="287"/>
      <c r="DN10" s="287"/>
      <c r="DO10" s="287"/>
      <c r="DP10" s="287"/>
      <c r="DQ10" s="287"/>
      <c r="DR10" s="287"/>
      <c r="DS10" s="287"/>
      <c r="DT10" s="287"/>
      <c r="DU10" s="287"/>
      <c r="DV10" s="287"/>
      <c r="DW10" s="287"/>
      <c r="EM10" s="286" t="s">
        <v>638</v>
      </c>
    </row>
    <row r="11" spans="1:143" s="286"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7"/>
      <c r="DG12" s="287"/>
      <c r="DH12" s="287"/>
      <c r="DI12" s="287"/>
      <c r="DJ12" s="287"/>
      <c r="DK12" s="287"/>
      <c r="DL12" s="287"/>
      <c r="DM12" s="287"/>
      <c r="DN12" s="287"/>
      <c r="DO12" s="287"/>
      <c r="DP12" s="287"/>
      <c r="DQ12" s="287"/>
      <c r="DR12" s="287"/>
      <c r="DS12" s="287"/>
      <c r="DT12" s="287"/>
      <c r="DU12" s="287"/>
      <c r="DV12" s="287"/>
      <c r="DW12" s="287"/>
      <c r="EM12" s="286" t="s">
        <v>638</v>
      </c>
    </row>
    <row r="13" spans="1:143" s="286"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640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652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641</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582</v>
      </c>
      <c r="BQ50" s="1311"/>
      <c r="BR50" s="1311"/>
      <c r="BS50" s="1311"/>
      <c r="BT50" s="1311"/>
      <c r="BU50" s="1311"/>
      <c r="BV50" s="1311"/>
      <c r="BW50" s="1311"/>
      <c r="BX50" s="1311" t="s">
        <v>583</v>
      </c>
      <c r="BY50" s="1311"/>
      <c r="BZ50" s="1311"/>
      <c r="CA50" s="1311"/>
      <c r="CB50" s="1311"/>
      <c r="CC50" s="1311"/>
      <c r="CD50" s="1311"/>
      <c r="CE50" s="1311"/>
      <c r="CF50" s="1311" t="s">
        <v>584</v>
      </c>
      <c r="CG50" s="1311"/>
      <c r="CH50" s="1311"/>
      <c r="CI50" s="1311"/>
      <c r="CJ50" s="1311"/>
      <c r="CK50" s="1311"/>
      <c r="CL50" s="1311"/>
      <c r="CM50" s="1311"/>
      <c r="CN50" s="1311" t="s">
        <v>585</v>
      </c>
      <c r="CO50" s="1311"/>
      <c r="CP50" s="1311"/>
      <c r="CQ50" s="1311"/>
      <c r="CR50" s="1311"/>
      <c r="CS50" s="1311"/>
      <c r="CT50" s="1311"/>
      <c r="CU50" s="1311"/>
      <c r="CV50" s="1311" t="s">
        <v>586</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642</v>
      </c>
      <c r="AO51" s="1310"/>
      <c r="AP51" s="1310"/>
      <c r="AQ51" s="1310"/>
      <c r="AR51" s="1310"/>
      <c r="AS51" s="1310"/>
      <c r="AT51" s="1310"/>
      <c r="AU51" s="1310"/>
      <c r="AV51" s="1310"/>
      <c r="AW51" s="1310"/>
      <c r="AX51" s="1310"/>
      <c r="AY51" s="1310"/>
      <c r="AZ51" s="1310"/>
      <c r="BA51" s="1310"/>
      <c r="BB51" s="1310" t="s">
        <v>644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91</v>
      </c>
      <c r="CG51" s="1307"/>
      <c r="CH51" s="1307"/>
      <c r="CI51" s="1307"/>
      <c r="CJ51" s="1307"/>
      <c r="CK51" s="1307"/>
      <c r="CL51" s="1307"/>
      <c r="CM51" s="1307"/>
      <c r="CN51" s="1307">
        <v>82.1</v>
      </c>
      <c r="CO51" s="1307"/>
      <c r="CP51" s="1307"/>
      <c r="CQ51" s="1307"/>
      <c r="CR51" s="1307"/>
      <c r="CS51" s="1307"/>
      <c r="CT51" s="1307"/>
      <c r="CU51" s="1307"/>
      <c r="CV51" s="1307">
        <v>86.6</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645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56.6</v>
      </c>
      <c r="CG53" s="1307"/>
      <c r="CH53" s="1307"/>
      <c r="CI53" s="1307"/>
      <c r="CJ53" s="1307"/>
      <c r="CK53" s="1307"/>
      <c r="CL53" s="1307"/>
      <c r="CM53" s="1307"/>
      <c r="CN53" s="1307">
        <v>58.3</v>
      </c>
      <c r="CO53" s="1307"/>
      <c r="CP53" s="1307"/>
      <c r="CQ53" s="1307"/>
      <c r="CR53" s="1307"/>
      <c r="CS53" s="1307"/>
      <c r="CT53" s="1307"/>
      <c r="CU53" s="1307"/>
      <c r="CV53" s="1307">
        <v>60.1</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646</v>
      </c>
      <c r="AO55" s="1311"/>
      <c r="AP55" s="1311"/>
      <c r="AQ55" s="1311"/>
      <c r="AR55" s="1311"/>
      <c r="AS55" s="1311"/>
      <c r="AT55" s="1311"/>
      <c r="AU55" s="1311"/>
      <c r="AV55" s="1311"/>
      <c r="AW55" s="1311"/>
      <c r="AX55" s="1311"/>
      <c r="AY55" s="1311"/>
      <c r="AZ55" s="1311"/>
      <c r="BA55" s="1311"/>
      <c r="BB55" s="1310" t="s">
        <v>647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645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648</v>
      </c>
    </row>
    <row r="64" spans="1:109" x14ac:dyDescent="0.15">
      <c r="B64" s="394"/>
      <c r="G64" s="401"/>
      <c r="I64" s="414"/>
      <c r="J64" s="414"/>
      <c r="K64" s="414"/>
      <c r="L64" s="414"/>
      <c r="M64" s="414"/>
      <c r="N64" s="415"/>
      <c r="AM64" s="401"/>
      <c r="AN64" s="401" t="s">
        <v>640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653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641</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582</v>
      </c>
      <c r="BQ72" s="1311"/>
      <c r="BR72" s="1311"/>
      <c r="BS72" s="1311"/>
      <c r="BT72" s="1311"/>
      <c r="BU72" s="1311"/>
      <c r="BV72" s="1311"/>
      <c r="BW72" s="1311"/>
      <c r="BX72" s="1311" t="s">
        <v>583</v>
      </c>
      <c r="BY72" s="1311"/>
      <c r="BZ72" s="1311"/>
      <c r="CA72" s="1311"/>
      <c r="CB72" s="1311"/>
      <c r="CC72" s="1311"/>
      <c r="CD72" s="1311"/>
      <c r="CE72" s="1311"/>
      <c r="CF72" s="1311" t="s">
        <v>584</v>
      </c>
      <c r="CG72" s="1311"/>
      <c r="CH72" s="1311"/>
      <c r="CI72" s="1311"/>
      <c r="CJ72" s="1311"/>
      <c r="CK72" s="1311"/>
      <c r="CL72" s="1311"/>
      <c r="CM72" s="1311"/>
      <c r="CN72" s="1311" t="s">
        <v>585</v>
      </c>
      <c r="CO72" s="1311"/>
      <c r="CP72" s="1311"/>
      <c r="CQ72" s="1311"/>
      <c r="CR72" s="1311"/>
      <c r="CS72" s="1311"/>
      <c r="CT72" s="1311"/>
      <c r="CU72" s="1311"/>
      <c r="CV72" s="1311" t="s">
        <v>586</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642</v>
      </c>
      <c r="AO73" s="1310"/>
      <c r="AP73" s="1310"/>
      <c r="AQ73" s="1310"/>
      <c r="AR73" s="1310"/>
      <c r="AS73" s="1310"/>
      <c r="AT73" s="1310"/>
      <c r="AU73" s="1310"/>
      <c r="AV73" s="1310"/>
      <c r="AW73" s="1310"/>
      <c r="AX73" s="1310"/>
      <c r="AY73" s="1310"/>
      <c r="AZ73" s="1310"/>
      <c r="BA73" s="1310"/>
      <c r="BB73" s="1310" t="s">
        <v>643</v>
      </c>
      <c r="BC73" s="1310"/>
      <c r="BD73" s="1310"/>
      <c r="BE73" s="1310"/>
      <c r="BF73" s="1310"/>
      <c r="BG73" s="1310"/>
      <c r="BH73" s="1310"/>
      <c r="BI73" s="1310"/>
      <c r="BJ73" s="1310"/>
      <c r="BK73" s="1310"/>
      <c r="BL73" s="1310"/>
      <c r="BM73" s="1310"/>
      <c r="BN73" s="1310"/>
      <c r="BO73" s="1310"/>
      <c r="BP73" s="1307">
        <v>105.4</v>
      </c>
      <c r="BQ73" s="1307"/>
      <c r="BR73" s="1307"/>
      <c r="BS73" s="1307"/>
      <c r="BT73" s="1307"/>
      <c r="BU73" s="1307"/>
      <c r="BV73" s="1307"/>
      <c r="BW73" s="1307"/>
      <c r="BX73" s="1307">
        <v>99.9</v>
      </c>
      <c r="BY73" s="1307"/>
      <c r="BZ73" s="1307"/>
      <c r="CA73" s="1307"/>
      <c r="CB73" s="1307"/>
      <c r="CC73" s="1307"/>
      <c r="CD73" s="1307"/>
      <c r="CE73" s="1307"/>
      <c r="CF73" s="1307">
        <v>91</v>
      </c>
      <c r="CG73" s="1307"/>
      <c r="CH73" s="1307"/>
      <c r="CI73" s="1307"/>
      <c r="CJ73" s="1307"/>
      <c r="CK73" s="1307"/>
      <c r="CL73" s="1307"/>
      <c r="CM73" s="1307"/>
      <c r="CN73" s="1307">
        <v>82.1</v>
      </c>
      <c r="CO73" s="1307"/>
      <c r="CP73" s="1307"/>
      <c r="CQ73" s="1307"/>
      <c r="CR73" s="1307"/>
      <c r="CS73" s="1307"/>
      <c r="CT73" s="1307"/>
      <c r="CU73" s="1307"/>
      <c r="CV73" s="1307">
        <v>86.6</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649</v>
      </c>
      <c r="BC75" s="1310"/>
      <c r="BD75" s="1310"/>
      <c r="BE75" s="1310"/>
      <c r="BF75" s="1310"/>
      <c r="BG75" s="1310"/>
      <c r="BH75" s="1310"/>
      <c r="BI75" s="1310"/>
      <c r="BJ75" s="1310"/>
      <c r="BK75" s="1310"/>
      <c r="BL75" s="1310"/>
      <c r="BM75" s="1310"/>
      <c r="BN75" s="1310"/>
      <c r="BO75" s="1310"/>
      <c r="BP75" s="1307">
        <v>12.2</v>
      </c>
      <c r="BQ75" s="1307"/>
      <c r="BR75" s="1307"/>
      <c r="BS75" s="1307"/>
      <c r="BT75" s="1307"/>
      <c r="BU75" s="1307"/>
      <c r="BV75" s="1307"/>
      <c r="BW75" s="1307"/>
      <c r="BX75" s="1307">
        <v>11.7</v>
      </c>
      <c r="BY75" s="1307"/>
      <c r="BZ75" s="1307"/>
      <c r="CA75" s="1307"/>
      <c r="CB75" s="1307"/>
      <c r="CC75" s="1307"/>
      <c r="CD75" s="1307"/>
      <c r="CE75" s="1307"/>
      <c r="CF75" s="1307">
        <v>11.3</v>
      </c>
      <c r="CG75" s="1307"/>
      <c r="CH75" s="1307"/>
      <c r="CI75" s="1307"/>
      <c r="CJ75" s="1307"/>
      <c r="CK75" s="1307"/>
      <c r="CL75" s="1307"/>
      <c r="CM75" s="1307"/>
      <c r="CN75" s="1307">
        <v>11</v>
      </c>
      <c r="CO75" s="1307"/>
      <c r="CP75" s="1307"/>
      <c r="CQ75" s="1307"/>
      <c r="CR75" s="1307"/>
      <c r="CS75" s="1307"/>
      <c r="CT75" s="1307"/>
      <c r="CU75" s="1307"/>
      <c r="CV75" s="1307">
        <v>10.5</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646</v>
      </c>
      <c r="AO77" s="1311"/>
      <c r="AP77" s="1311"/>
      <c r="AQ77" s="1311"/>
      <c r="AR77" s="1311"/>
      <c r="AS77" s="1311"/>
      <c r="AT77" s="1311"/>
      <c r="AU77" s="1311"/>
      <c r="AV77" s="1311"/>
      <c r="AW77" s="1311"/>
      <c r="AX77" s="1311"/>
      <c r="AY77" s="1311"/>
      <c r="AZ77" s="1311"/>
      <c r="BA77" s="1311"/>
      <c r="BB77" s="1310" t="s">
        <v>647</v>
      </c>
      <c r="BC77" s="1310"/>
      <c r="BD77" s="1310"/>
      <c r="BE77" s="1310"/>
      <c r="BF77" s="1310"/>
      <c r="BG77" s="1310"/>
      <c r="BH77" s="1310"/>
      <c r="BI77" s="1310"/>
      <c r="BJ77" s="1310"/>
      <c r="BK77" s="1310"/>
      <c r="BL77" s="1310"/>
      <c r="BM77" s="1310"/>
      <c r="BN77" s="1310"/>
      <c r="BO77" s="1310"/>
      <c r="BP77" s="1307">
        <v>45.1</v>
      </c>
      <c r="BQ77" s="1307"/>
      <c r="BR77" s="1307"/>
      <c r="BS77" s="1307"/>
      <c r="BT77" s="1307"/>
      <c r="BU77" s="1307"/>
      <c r="BV77" s="1307"/>
      <c r="BW77" s="1307"/>
      <c r="BX77" s="1307">
        <v>37.4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649</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6.3</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FLDZWJxdjTOKj5nA85MdglNM2cw0KPUcCo4QnkIqqduyq+SrDvNJuNy7kArb3QqIkv0IbVMH8V2q14oms/eJg==" saltValue="Xho1ou0nakdQ16Wv5MdzD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650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G1mc4Q9wUI+zaPSX4l+lyrlJYFrzIxtzCE7fepOzFt/H8xWPZms3wDMXzNqyAFBFDnhSF8kaJHN56jj6LNfQ==" saltValue="Z6xdunVhZDmbWk92gL5jr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651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z0Q279CGPevv/EcIgRC73+t7yw5qGvEo/ND4C+oFDKtSv+IAmURwc72fE1/Y63wZ/cQcWzq3QCaCz1/u6kilg==" saltValue="hhoTpg+mrIp/K9D1UCM8R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52</v>
      </c>
      <c r="E2" s="150"/>
      <c r="F2" s="151" t="s">
        <v>579</v>
      </c>
      <c r="G2" s="152"/>
      <c r="H2" s="153"/>
    </row>
    <row r="3" spans="1:8" x14ac:dyDescent="0.15">
      <c r="A3" s="149" t="s">
        <v>572</v>
      </c>
      <c r="B3" s="154"/>
      <c r="C3" s="155"/>
      <c r="D3" s="156">
        <v>69096</v>
      </c>
      <c r="E3" s="157"/>
      <c r="F3" s="158">
        <v>41862</v>
      </c>
      <c r="G3" s="159"/>
      <c r="H3" s="160"/>
    </row>
    <row r="4" spans="1:8" x14ac:dyDescent="0.15">
      <c r="A4" s="161"/>
      <c r="B4" s="162"/>
      <c r="C4" s="163"/>
      <c r="D4" s="164">
        <v>39627</v>
      </c>
      <c r="E4" s="165"/>
      <c r="F4" s="166">
        <v>23710</v>
      </c>
      <c r="G4" s="167"/>
      <c r="H4" s="168"/>
    </row>
    <row r="5" spans="1:8" x14ac:dyDescent="0.15">
      <c r="A5" s="149" t="s">
        <v>574</v>
      </c>
      <c r="B5" s="154"/>
      <c r="C5" s="155"/>
      <c r="D5" s="156">
        <v>81777</v>
      </c>
      <c r="E5" s="157"/>
      <c r="F5" s="158">
        <v>43554</v>
      </c>
      <c r="G5" s="159"/>
      <c r="H5" s="160"/>
    </row>
    <row r="6" spans="1:8" x14ac:dyDescent="0.15">
      <c r="A6" s="161"/>
      <c r="B6" s="162"/>
      <c r="C6" s="163"/>
      <c r="D6" s="164">
        <v>60236</v>
      </c>
      <c r="E6" s="165"/>
      <c r="F6" s="166">
        <v>24811</v>
      </c>
      <c r="G6" s="167"/>
      <c r="H6" s="168"/>
    </row>
    <row r="7" spans="1:8" x14ac:dyDescent="0.15">
      <c r="A7" s="149" t="s">
        <v>575</v>
      </c>
      <c r="B7" s="154"/>
      <c r="C7" s="155"/>
      <c r="D7" s="156">
        <v>32990</v>
      </c>
      <c r="E7" s="157"/>
      <c r="F7" s="158">
        <v>46395</v>
      </c>
      <c r="G7" s="159"/>
      <c r="H7" s="160"/>
    </row>
    <row r="8" spans="1:8" x14ac:dyDescent="0.15">
      <c r="A8" s="161"/>
      <c r="B8" s="162"/>
      <c r="C8" s="163"/>
      <c r="D8" s="164">
        <v>22553</v>
      </c>
      <c r="E8" s="165"/>
      <c r="F8" s="166">
        <v>26304</v>
      </c>
      <c r="G8" s="167"/>
      <c r="H8" s="168"/>
    </row>
    <row r="9" spans="1:8" x14ac:dyDescent="0.15">
      <c r="A9" s="149" t="s">
        <v>576</v>
      </c>
      <c r="B9" s="154"/>
      <c r="C9" s="155"/>
      <c r="D9" s="156">
        <v>42181</v>
      </c>
      <c r="E9" s="157"/>
      <c r="F9" s="158">
        <v>48088</v>
      </c>
      <c r="G9" s="159"/>
      <c r="H9" s="160"/>
    </row>
    <row r="10" spans="1:8" x14ac:dyDescent="0.15">
      <c r="A10" s="161"/>
      <c r="B10" s="162"/>
      <c r="C10" s="163"/>
      <c r="D10" s="164">
        <v>28864</v>
      </c>
      <c r="E10" s="165"/>
      <c r="F10" s="166">
        <v>25183</v>
      </c>
      <c r="G10" s="167"/>
      <c r="H10" s="168"/>
    </row>
    <row r="11" spans="1:8" x14ac:dyDescent="0.15">
      <c r="A11" s="149" t="s">
        <v>577</v>
      </c>
      <c r="B11" s="154"/>
      <c r="C11" s="155"/>
      <c r="D11" s="156">
        <v>58333</v>
      </c>
      <c r="E11" s="157"/>
      <c r="F11" s="158">
        <v>46457</v>
      </c>
      <c r="G11" s="159"/>
      <c r="H11" s="160"/>
    </row>
    <row r="12" spans="1:8" x14ac:dyDescent="0.15">
      <c r="A12" s="161"/>
      <c r="B12" s="162"/>
      <c r="C12" s="169"/>
      <c r="D12" s="164">
        <v>39285</v>
      </c>
      <c r="E12" s="165"/>
      <c r="F12" s="166">
        <v>24020</v>
      </c>
      <c r="G12" s="167"/>
      <c r="H12" s="168"/>
    </row>
    <row r="13" spans="1:8" x14ac:dyDescent="0.15">
      <c r="A13" s="149"/>
      <c r="B13" s="154"/>
      <c r="C13" s="170"/>
      <c r="D13" s="171">
        <v>56875</v>
      </c>
      <c r="E13" s="172"/>
      <c r="F13" s="173">
        <v>45271</v>
      </c>
      <c r="G13" s="174"/>
      <c r="H13" s="160"/>
    </row>
    <row r="14" spans="1:8" x14ac:dyDescent="0.15">
      <c r="A14" s="161"/>
      <c r="B14" s="162"/>
      <c r="C14" s="163"/>
      <c r="D14" s="164">
        <v>38113</v>
      </c>
      <c r="E14" s="165"/>
      <c r="F14" s="166">
        <v>24806</v>
      </c>
      <c r="G14" s="167"/>
      <c r="H14" s="168"/>
    </row>
    <row r="17" spans="1:11" x14ac:dyDescent="0.15">
      <c r="A17" s="145" t="s">
        <v>53</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54</v>
      </c>
      <c r="B19" s="175">
        <f>ROUND(VALUE(SUBSTITUTE(実質収支比率等に係る経年分析!F$48,"▲","-")),2)</f>
        <v>2.46</v>
      </c>
      <c r="C19" s="175">
        <f>ROUND(VALUE(SUBSTITUTE(実質収支比率等に係る経年分析!G$48,"▲","-")),2)</f>
        <v>3.45</v>
      </c>
      <c r="D19" s="175">
        <f>ROUND(VALUE(SUBSTITUTE(実質収支比率等に係る経年分析!H$48,"▲","-")),2)</f>
        <v>2.2000000000000002</v>
      </c>
      <c r="E19" s="175">
        <f>ROUND(VALUE(SUBSTITUTE(実質収支比率等に係る経年分析!I$48,"▲","-")),2)</f>
        <v>1.88</v>
      </c>
      <c r="F19" s="175">
        <f>ROUND(VALUE(SUBSTITUTE(実質収支比率等に係る経年分析!J$48,"▲","-")),2)</f>
        <v>4.92</v>
      </c>
    </row>
    <row r="20" spans="1:11" x14ac:dyDescent="0.15">
      <c r="A20" s="175" t="s">
        <v>55</v>
      </c>
      <c r="B20" s="175">
        <f>ROUND(VALUE(SUBSTITUTE(実質収支比率等に係る経年分析!F$47,"▲","-")),2)</f>
        <v>13.38</v>
      </c>
      <c r="C20" s="175">
        <f>ROUND(VALUE(SUBSTITUTE(実質収支比率等に係る経年分析!G$47,"▲","-")),2)</f>
        <v>13.84</v>
      </c>
      <c r="D20" s="175">
        <f>ROUND(VALUE(SUBSTITUTE(実質収支比率等に係る経年分析!H$47,"▲","-")),2)</f>
        <v>14.9</v>
      </c>
      <c r="E20" s="175">
        <f>ROUND(VALUE(SUBSTITUTE(実質収支比率等に係る経年分析!I$47,"▲","-")),2)</f>
        <v>13.71</v>
      </c>
      <c r="F20" s="175">
        <f>ROUND(VALUE(SUBSTITUTE(実質収支比率等に係る経年分析!J$47,"▲","-")),2)</f>
        <v>9.68</v>
      </c>
    </row>
    <row r="21" spans="1:11" x14ac:dyDescent="0.15">
      <c r="A21" s="175" t="s">
        <v>56</v>
      </c>
      <c r="B21" s="175">
        <f>IF(ISNUMBER(VALUE(SUBSTITUTE(実質収支比率等に係る経年分析!F$49,"▲","-"))),ROUND(VALUE(SUBSTITUTE(実質収支比率等に係る経年分析!F$49,"▲","-")),2),NA())</f>
        <v>-0.48</v>
      </c>
      <c r="C21" s="175">
        <f>IF(ISNUMBER(VALUE(SUBSTITUTE(実質収支比率等に係る経年分析!G$49,"▲","-"))),ROUND(VALUE(SUBSTITUTE(実質収支比率等に係る経年分析!G$49,"▲","-")),2),NA())</f>
        <v>1.34</v>
      </c>
      <c r="D21" s="175">
        <f>IF(ISNUMBER(VALUE(SUBSTITUTE(実質収支比率等に係る経年分析!H$49,"▲","-"))),ROUND(VALUE(SUBSTITUTE(実質収支比率等に係る経年分析!H$49,"▲","-")),2),NA())</f>
        <v>-0.42</v>
      </c>
      <c r="E21" s="175">
        <f>IF(ISNUMBER(VALUE(SUBSTITUTE(実質収支比率等に係る経年分析!I$49,"▲","-"))),ROUND(VALUE(SUBSTITUTE(実質収支比率等に係る経年分析!I$49,"▲","-")),2),NA())</f>
        <v>-1.93</v>
      </c>
      <c r="F21" s="175">
        <f>IF(ISNUMBER(VALUE(SUBSTITUTE(実質収支比率等に係る経年分析!J$49,"▲","-"))),ROUND(VALUE(SUBSTITUTE(実質収支比率等に係る経年分析!J$49,"▲","-")),2),NA())</f>
        <v>-1.0900000000000001</v>
      </c>
    </row>
    <row r="24" spans="1:11" x14ac:dyDescent="0.15">
      <c r="A24" s="145" t="s">
        <v>57</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58</v>
      </c>
      <c r="C26" s="176" t="s">
        <v>59</v>
      </c>
      <c r="D26" s="176" t="s">
        <v>58</v>
      </c>
      <c r="E26" s="176" t="s">
        <v>59</v>
      </c>
      <c r="F26" s="176" t="s">
        <v>58</v>
      </c>
      <c r="G26" s="176" t="s">
        <v>59</v>
      </c>
      <c r="H26" s="176" t="s">
        <v>58</v>
      </c>
      <c r="I26" s="176" t="s">
        <v>59</v>
      </c>
      <c r="J26" s="176" t="s">
        <v>58</v>
      </c>
      <c r="K26" s="176" t="s">
        <v>59</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0</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0.01</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str">
        <f>IF(連結実質赤字比率に係る赤字・黒字の構成分析!C$41="",NA(),連結実質赤字比率に係る赤字・黒字の構成分析!C$41)</f>
        <v>病院事業会計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0.34</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0.37</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0.34</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0.28999999999999998</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0.28000000000000003</v>
      </c>
    </row>
    <row r="30" spans="1:11" x14ac:dyDescent="0.15">
      <c r="A30" s="176" t="str">
        <f>IF(連結実質赤字比率に係る赤字・黒字の構成分析!C$40="",NA(),連結実質赤字比率に係る赤字・黒字の構成分析!C$40)</f>
        <v>後期高齢者医療事業特別会計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0.21</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0.22</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0.26</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0.27</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0.28999999999999998</v>
      </c>
    </row>
    <row r="31" spans="1:11" x14ac:dyDescent="0.15">
      <c r="A31" s="176" t="str">
        <f>IF(連結実質赤字比率に係る赤字・黒字の構成分析!C$39="",NA(),連結実質赤字比率に係る赤字・黒字の構成分析!C$39)</f>
        <v>介護保険事業（保険勘定）特別会計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0.7</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1.1499999999999999</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1.1100000000000001</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0.96</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0.44</v>
      </c>
    </row>
    <row r="32" spans="1:11" x14ac:dyDescent="0.15">
      <c r="A32" s="176" t="str">
        <f>IF(連結実質赤字比率に係る赤字・黒字の構成分析!C$38="",NA(),連結実質赤字比率に係る赤字・黒字の構成分析!C$38)</f>
        <v>国民健康保険事業（事業勘定）特別会計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1.7</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1.1399999999999999</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2.17</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1.9</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1.03</v>
      </c>
    </row>
    <row r="33" spans="1:16" x14ac:dyDescent="0.15">
      <c r="A33" s="176" t="str">
        <f>IF(連結実質赤字比率に係る赤字・黒字の構成分析!C$37="",NA(),連結実質赤字比率に係る赤字・黒字の構成分析!C$37)</f>
        <v>工業用水道事業会計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2.0699999999999998</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1.79</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1.21</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1.28</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1.39</v>
      </c>
    </row>
    <row r="34" spans="1:16" x14ac:dyDescent="0.15">
      <c r="A34" s="176" t="str">
        <f>IF(連結実質赤字比率に係る赤字・黒字の構成分析!C$36="",NA(),連結実質赤字比率に係る赤字・黒字の構成分析!C$36)</f>
        <v>下水道事業会計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1.77</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2</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2.12</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2.1800000000000002</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1.84</v>
      </c>
    </row>
    <row r="35" spans="1:16" x14ac:dyDescent="0.15">
      <c r="A35" s="176" t="str">
        <f>IF(連結実質赤字比率に係る赤字・黒字の構成分析!C$35="",NA(),連結実質赤字比率に係る赤字・黒字の構成分析!C$35)</f>
        <v>水道事業会計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2.23</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2.69</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3.4</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3.37</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3.34</v>
      </c>
    </row>
    <row r="36" spans="1:16" x14ac:dyDescent="0.15">
      <c r="A36" s="176" t="str">
        <f>IF(連結実質赤字比率に係る赤字・黒字の構成分析!C$34="",NA(),連結実質赤字比率に係る赤字・黒字の構成分析!C$34)</f>
        <v>一般会計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2.4500000000000002</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3.43</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2.19</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1.87</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4.91</v>
      </c>
    </row>
    <row r="39" spans="1:16" x14ac:dyDescent="0.15">
      <c r="A39" s="145" t="s">
        <v>60</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x14ac:dyDescent="0.15">
      <c r="A42" s="177" t="s">
        <v>63</v>
      </c>
      <c r="B42" s="177"/>
      <c r="C42" s="177"/>
      <c r="D42" s="177">
        <f>'実質公債費比率（分子）の構造'!K$52</f>
        <v>13144</v>
      </c>
      <c r="E42" s="177"/>
      <c r="F42" s="177"/>
      <c r="G42" s="177">
        <f>'実質公債費比率（分子）の構造'!L$52</f>
        <v>12563</v>
      </c>
      <c r="H42" s="177"/>
      <c r="I42" s="177"/>
      <c r="J42" s="177">
        <f>'実質公債費比率（分子）の構造'!M$52</f>
        <v>12262</v>
      </c>
      <c r="K42" s="177"/>
      <c r="L42" s="177"/>
      <c r="M42" s="177">
        <f>'実質公債費比率（分子）の構造'!N$52</f>
        <v>11781</v>
      </c>
      <c r="N42" s="177"/>
      <c r="O42" s="177"/>
      <c r="P42" s="177">
        <f>'実質公債費比率（分子）の構造'!O$52</f>
        <v>11842</v>
      </c>
    </row>
    <row r="43" spans="1:16" x14ac:dyDescent="0.15">
      <c r="A43" s="177" t="s">
        <v>64</v>
      </c>
      <c r="B43" s="177">
        <f>'実質公債費比率（分子）の構造'!K$51</f>
        <v>3</v>
      </c>
      <c r="C43" s="177"/>
      <c r="D43" s="177"/>
      <c r="E43" s="177">
        <f>'実質公債費比率（分子）の構造'!L$51</f>
        <v>3</v>
      </c>
      <c r="F43" s="177"/>
      <c r="G43" s="177"/>
      <c r="H43" s="177">
        <f>'実質公債費比率（分子）の構造'!M$51</f>
        <v>0</v>
      </c>
      <c r="I43" s="177"/>
      <c r="J43" s="177"/>
      <c r="K43" s="177">
        <f>'実質公債費比率（分子）の構造'!N$51</f>
        <v>1</v>
      </c>
      <c r="L43" s="177"/>
      <c r="M43" s="177"/>
      <c r="N43" s="177">
        <f>'実質公債費比率（分子）の構造'!O$51</f>
        <v>1</v>
      </c>
      <c r="O43" s="177"/>
      <c r="P43" s="177"/>
    </row>
    <row r="44" spans="1:16" x14ac:dyDescent="0.15">
      <c r="A44" s="177" t="s">
        <v>65</v>
      </c>
      <c r="B44" s="177">
        <f>'実質公債費比率（分子）の構造'!K$50</f>
        <v>1130</v>
      </c>
      <c r="C44" s="177"/>
      <c r="D44" s="177"/>
      <c r="E44" s="177">
        <f>'実質公債費比率（分子）の構造'!L$50</f>
        <v>1130</v>
      </c>
      <c r="F44" s="177"/>
      <c r="G44" s="177"/>
      <c r="H44" s="177">
        <f>'実質公債費比率（分子）の構造'!M$50</f>
        <v>1092</v>
      </c>
      <c r="I44" s="177"/>
      <c r="J44" s="177"/>
      <c r="K44" s="177">
        <f>'実質公債費比率（分子）の構造'!N$50</f>
        <v>1093</v>
      </c>
      <c r="L44" s="177"/>
      <c r="M44" s="177"/>
      <c r="N44" s="177">
        <f>'実質公債費比率（分子）の構造'!O$50</f>
        <v>1032</v>
      </c>
      <c r="O44" s="177"/>
      <c r="P44" s="177"/>
    </row>
    <row r="45" spans="1:16" x14ac:dyDescent="0.15">
      <c r="A45" s="177" t="s">
        <v>66</v>
      </c>
      <c r="B45" s="177" t="str">
        <f>'実質公債費比率（分子）の構造'!K$49</f>
        <v>-</v>
      </c>
      <c r="C45" s="177"/>
      <c r="D45" s="177"/>
      <c r="E45" s="177" t="str">
        <f>'実質公債費比率（分子）の構造'!L$49</f>
        <v>-</v>
      </c>
      <c r="F45" s="177"/>
      <c r="G45" s="177"/>
      <c r="H45" s="177" t="str">
        <f>'実質公債費比率（分子）の構造'!M$49</f>
        <v>-</v>
      </c>
      <c r="I45" s="177"/>
      <c r="J45" s="177"/>
      <c r="K45" s="177" t="str">
        <f>'実質公債費比率（分子）の構造'!N$49</f>
        <v>-</v>
      </c>
      <c r="L45" s="177"/>
      <c r="M45" s="177"/>
      <c r="N45" s="177" t="str">
        <f>'実質公債費比率（分子）の構造'!O$49</f>
        <v>-</v>
      </c>
      <c r="O45" s="177"/>
      <c r="P45" s="177"/>
    </row>
    <row r="46" spans="1:16" x14ac:dyDescent="0.15">
      <c r="A46" s="177" t="s">
        <v>67</v>
      </c>
      <c r="B46" s="177">
        <f>'実質公債費比率（分子）の構造'!K$48</f>
        <v>2213</v>
      </c>
      <c r="C46" s="177"/>
      <c r="D46" s="177"/>
      <c r="E46" s="177">
        <f>'実質公債費比率（分子）の構造'!L$48</f>
        <v>2171</v>
      </c>
      <c r="F46" s="177"/>
      <c r="G46" s="177"/>
      <c r="H46" s="177">
        <f>'実質公債費比率（分子）の構造'!M$48</f>
        <v>2137</v>
      </c>
      <c r="I46" s="177"/>
      <c r="J46" s="177"/>
      <c r="K46" s="177">
        <f>'実質公債費比率（分子）の構造'!N$48</f>
        <v>1897</v>
      </c>
      <c r="L46" s="177"/>
      <c r="M46" s="177"/>
      <c r="N46" s="177">
        <f>'実質公債費比率（分子）の構造'!O$48</f>
        <v>1844</v>
      </c>
      <c r="O46" s="177"/>
      <c r="P46" s="177"/>
    </row>
    <row r="47" spans="1:16" x14ac:dyDescent="0.15">
      <c r="A47" s="177" t="s">
        <v>68</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69</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70</v>
      </c>
      <c r="B49" s="177">
        <f>'実質公債費比率（分子）の構造'!K$45</f>
        <v>15177</v>
      </c>
      <c r="C49" s="177"/>
      <c r="D49" s="177"/>
      <c r="E49" s="177">
        <f>'実質公債費比率（分子）の構造'!L$45</f>
        <v>14674</v>
      </c>
      <c r="F49" s="177"/>
      <c r="G49" s="177"/>
      <c r="H49" s="177">
        <f>'実質公債費比率（分子）の構造'!M$45</f>
        <v>14437</v>
      </c>
      <c r="I49" s="177"/>
      <c r="J49" s="177"/>
      <c r="K49" s="177">
        <f>'実質公債費比率（分子）の構造'!N$45</f>
        <v>13602</v>
      </c>
      <c r="L49" s="177"/>
      <c r="M49" s="177"/>
      <c r="N49" s="177">
        <f>'実質公債費比率（分子）の構造'!O$45</f>
        <v>13411</v>
      </c>
      <c r="O49" s="177"/>
      <c r="P49" s="177"/>
    </row>
    <row r="50" spans="1:16" x14ac:dyDescent="0.15">
      <c r="A50" s="177" t="s">
        <v>71</v>
      </c>
      <c r="B50" s="177" t="e">
        <f>NA()</f>
        <v>#N/A</v>
      </c>
      <c r="C50" s="177">
        <f>IF(ISNUMBER('実質公債費比率（分子）の構造'!K$53),'実質公債費比率（分子）の構造'!K$53,NA())</f>
        <v>5379</v>
      </c>
      <c r="D50" s="177" t="e">
        <f>NA()</f>
        <v>#N/A</v>
      </c>
      <c r="E50" s="177" t="e">
        <f>NA()</f>
        <v>#N/A</v>
      </c>
      <c r="F50" s="177">
        <f>IF(ISNUMBER('実質公債費比率（分子）の構造'!L$53),'実質公債費比率（分子）の構造'!L$53,NA())</f>
        <v>5415</v>
      </c>
      <c r="G50" s="177" t="e">
        <f>NA()</f>
        <v>#N/A</v>
      </c>
      <c r="H50" s="177" t="e">
        <f>NA()</f>
        <v>#N/A</v>
      </c>
      <c r="I50" s="177">
        <f>IF(ISNUMBER('実質公債費比率（分子）の構造'!M$53),'実質公債費比率（分子）の構造'!M$53,NA())</f>
        <v>5404</v>
      </c>
      <c r="J50" s="177" t="e">
        <f>NA()</f>
        <v>#N/A</v>
      </c>
      <c r="K50" s="177" t="e">
        <f>NA()</f>
        <v>#N/A</v>
      </c>
      <c r="L50" s="177">
        <f>IF(ISNUMBER('実質公債費比率（分子）の構造'!N$53),'実質公債費比率（分子）の構造'!N$53,NA())</f>
        <v>4812</v>
      </c>
      <c r="M50" s="177" t="e">
        <f>NA()</f>
        <v>#N/A</v>
      </c>
      <c r="N50" s="177" t="e">
        <f>NA()</f>
        <v>#N/A</v>
      </c>
      <c r="O50" s="177">
        <f>IF(ISNUMBER('実質公債費比率（分子）の構造'!O$53),'実質公債費比率（分子）の構造'!O$53,NA())</f>
        <v>4446</v>
      </c>
      <c r="P50" s="177" t="e">
        <f>NA()</f>
        <v>#N/A</v>
      </c>
    </row>
    <row r="53" spans="1:16" x14ac:dyDescent="0.15">
      <c r="A53" s="145" t="s">
        <v>72</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73</v>
      </c>
      <c r="C55" s="176"/>
      <c r="D55" s="176" t="s">
        <v>74</v>
      </c>
      <c r="E55" s="176" t="s">
        <v>73</v>
      </c>
      <c r="F55" s="176"/>
      <c r="G55" s="176" t="s">
        <v>74</v>
      </c>
      <c r="H55" s="176" t="s">
        <v>73</v>
      </c>
      <c r="I55" s="176"/>
      <c r="J55" s="176" t="s">
        <v>74</v>
      </c>
      <c r="K55" s="176" t="s">
        <v>73</v>
      </c>
      <c r="L55" s="176"/>
      <c r="M55" s="176" t="s">
        <v>74</v>
      </c>
      <c r="N55" s="176" t="s">
        <v>73</v>
      </c>
      <c r="O55" s="176"/>
      <c r="P55" s="176" t="s">
        <v>74</v>
      </c>
    </row>
    <row r="56" spans="1:16" x14ac:dyDescent="0.15">
      <c r="A56" s="176" t="s">
        <v>43</v>
      </c>
      <c r="B56" s="176"/>
      <c r="C56" s="176"/>
      <c r="D56" s="176">
        <f>'将来負担比率（分子）の構造'!I$52</f>
        <v>107117</v>
      </c>
      <c r="E56" s="176"/>
      <c r="F56" s="176"/>
      <c r="G56" s="176">
        <f>'将来負担比率（分子）の構造'!J$52</f>
        <v>110650</v>
      </c>
      <c r="H56" s="176"/>
      <c r="I56" s="176"/>
      <c r="J56" s="176">
        <f>'将来負担比率（分子）の構造'!K$52</f>
        <v>107309</v>
      </c>
      <c r="K56" s="176"/>
      <c r="L56" s="176"/>
      <c r="M56" s="176">
        <f>'将来負担比率（分子）の構造'!L$52</f>
        <v>104784</v>
      </c>
      <c r="N56" s="176"/>
      <c r="O56" s="176"/>
      <c r="P56" s="176">
        <f>'将来負担比率（分子）の構造'!M$52</f>
        <v>104687</v>
      </c>
    </row>
    <row r="57" spans="1:16" x14ac:dyDescent="0.15">
      <c r="A57" s="176" t="s">
        <v>42</v>
      </c>
      <c r="B57" s="176"/>
      <c r="C57" s="176"/>
      <c r="D57" s="176">
        <f>'将来負担比率（分子）の構造'!I$51</f>
        <v>20979</v>
      </c>
      <c r="E57" s="176"/>
      <c r="F57" s="176"/>
      <c r="G57" s="176">
        <f>'将来負担比率（分子）の構造'!J$51</f>
        <v>19910</v>
      </c>
      <c r="H57" s="176"/>
      <c r="I57" s="176"/>
      <c r="J57" s="176">
        <f>'将来負担比率（分子）の構造'!K$51</f>
        <v>18248</v>
      </c>
      <c r="K57" s="176"/>
      <c r="L57" s="176"/>
      <c r="M57" s="176">
        <f>'将来負担比率（分子）の構造'!L$51</f>
        <v>16928</v>
      </c>
      <c r="N57" s="176"/>
      <c r="O57" s="176"/>
      <c r="P57" s="176">
        <f>'将来負担比率（分子）の構造'!M$51</f>
        <v>15522</v>
      </c>
    </row>
    <row r="58" spans="1:16" x14ac:dyDescent="0.15">
      <c r="A58" s="176" t="s">
        <v>41</v>
      </c>
      <c r="B58" s="176"/>
      <c r="C58" s="176"/>
      <c r="D58" s="176">
        <f>'将来負担比率（分子）の構造'!I$50</f>
        <v>15817</v>
      </c>
      <c r="E58" s="176"/>
      <c r="F58" s="176"/>
      <c r="G58" s="176">
        <f>'将来負担比率（分子）の構造'!J$50</f>
        <v>15201</v>
      </c>
      <c r="H58" s="176"/>
      <c r="I58" s="176"/>
      <c r="J58" s="176">
        <f>'将来負担比率（分子）の構造'!K$50</f>
        <v>15905</v>
      </c>
      <c r="K58" s="176"/>
      <c r="L58" s="176"/>
      <c r="M58" s="176">
        <f>'将来負担比率（分子）の構造'!L$50</f>
        <v>15936</v>
      </c>
      <c r="N58" s="176"/>
      <c r="O58" s="176"/>
      <c r="P58" s="176">
        <f>'将来負担比率（分子）の構造'!M$50</f>
        <v>13719</v>
      </c>
    </row>
    <row r="59" spans="1:16" x14ac:dyDescent="0.15">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36</v>
      </c>
      <c r="B61" s="176">
        <f>'将来負担比率（分子）の構造'!I$46</f>
        <v>717</v>
      </c>
      <c r="C61" s="176"/>
      <c r="D61" s="176"/>
      <c r="E61" s="176">
        <f>'将来負担比率（分子）の構造'!J$46</f>
        <v>703</v>
      </c>
      <c r="F61" s="176"/>
      <c r="G61" s="176"/>
      <c r="H61" s="176">
        <f>'将来負担比率（分子）の構造'!K$46</f>
        <v>753</v>
      </c>
      <c r="I61" s="176"/>
      <c r="J61" s="176"/>
      <c r="K61" s="176">
        <f>'将来負担比率（分子）の構造'!L$46</f>
        <v>745</v>
      </c>
      <c r="L61" s="176"/>
      <c r="M61" s="176"/>
      <c r="N61" s="176">
        <f>'将来負担比率（分子）の構造'!M$46</f>
        <v>728</v>
      </c>
      <c r="O61" s="176"/>
      <c r="P61" s="176"/>
    </row>
    <row r="62" spans="1:16" x14ac:dyDescent="0.15">
      <c r="A62" s="176" t="s">
        <v>35</v>
      </c>
      <c r="B62" s="176">
        <f>'将来負担比率（分子）の構造'!I$45</f>
        <v>21698</v>
      </c>
      <c r="C62" s="176"/>
      <c r="D62" s="176"/>
      <c r="E62" s="176">
        <f>'将来負担比率（分子）の構造'!J$45</f>
        <v>20094</v>
      </c>
      <c r="F62" s="176"/>
      <c r="G62" s="176"/>
      <c r="H62" s="176">
        <f>'将来負担比率（分子）の構造'!K$45</f>
        <v>19361</v>
      </c>
      <c r="I62" s="176"/>
      <c r="J62" s="176"/>
      <c r="K62" s="176">
        <f>'将来負担比率（分子）の構造'!L$45</f>
        <v>18599</v>
      </c>
      <c r="L62" s="176"/>
      <c r="M62" s="176"/>
      <c r="N62" s="176">
        <f>'将来負担比率（分子）の構造'!M$45</f>
        <v>17106</v>
      </c>
      <c r="O62" s="176"/>
      <c r="P62" s="176"/>
    </row>
    <row r="63" spans="1:16" x14ac:dyDescent="0.15">
      <c r="A63" s="176" t="s">
        <v>34</v>
      </c>
      <c r="B63" s="176" t="str">
        <f>'将来負担比率（分子）の構造'!I$44</f>
        <v>-</v>
      </c>
      <c r="C63" s="176"/>
      <c r="D63" s="176"/>
      <c r="E63" s="176" t="str">
        <f>'将来負担比率（分子）の構造'!J$44</f>
        <v>-</v>
      </c>
      <c r="F63" s="176"/>
      <c r="G63" s="176"/>
      <c r="H63" s="176" t="str">
        <f>'将来負担比率（分子）の構造'!K$44</f>
        <v>-</v>
      </c>
      <c r="I63" s="176"/>
      <c r="J63" s="176"/>
      <c r="K63" s="176" t="str">
        <f>'将来負担比率（分子）の構造'!L$44</f>
        <v>-</v>
      </c>
      <c r="L63" s="176"/>
      <c r="M63" s="176"/>
      <c r="N63" s="176" t="str">
        <f>'将来負担比率（分子）の構造'!M$44</f>
        <v>-</v>
      </c>
      <c r="O63" s="176"/>
      <c r="P63" s="176"/>
    </row>
    <row r="64" spans="1:16" x14ac:dyDescent="0.15">
      <c r="A64" s="176" t="s">
        <v>33</v>
      </c>
      <c r="B64" s="176">
        <f>'将来負担比率（分子）の構造'!I$43</f>
        <v>36248</v>
      </c>
      <c r="C64" s="176"/>
      <c r="D64" s="176"/>
      <c r="E64" s="176">
        <f>'将来負担比率（分子）の構造'!J$43</f>
        <v>34809</v>
      </c>
      <c r="F64" s="176"/>
      <c r="G64" s="176"/>
      <c r="H64" s="176">
        <f>'将来負担比率（分子）の構造'!K$43</f>
        <v>34000</v>
      </c>
      <c r="I64" s="176"/>
      <c r="J64" s="176"/>
      <c r="K64" s="176">
        <f>'将来負担比率（分子）の構造'!L$43</f>
        <v>31880</v>
      </c>
      <c r="L64" s="176"/>
      <c r="M64" s="176"/>
      <c r="N64" s="176">
        <f>'将来負担比率（分子）の構造'!M$43</f>
        <v>30260</v>
      </c>
      <c r="O64" s="176"/>
      <c r="P64" s="176"/>
    </row>
    <row r="65" spans="1:16" x14ac:dyDescent="0.15">
      <c r="A65" s="176" t="s">
        <v>32</v>
      </c>
      <c r="B65" s="176">
        <f>'将来負担比率（分子）の構造'!I$42</f>
        <v>4894</v>
      </c>
      <c r="C65" s="176"/>
      <c r="D65" s="176"/>
      <c r="E65" s="176">
        <f>'将来負担比率（分子）の構造'!J$42</f>
        <v>3798</v>
      </c>
      <c r="F65" s="176"/>
      <c r="G65" s="176"/>
      <c r="H65" s="176">
        <f>'将来負担比率（分子）の構造'!K$42</f>
        <v>2720</v>
      </c>
      <c r="I65" s="176"/>
      <c r="J65" s="176"/>
      <c r="K65" s="176">
        <f>'将来負担比率（分子）の構造'!L$42</f>
        <v>1640</v>
      </c>
      <c r="L65" s="176"/>
      <c r="M65" s="176"/>
      <c r="N65" s="176">
        <f>'将来負担比率（分子）の構造'!M$42</f>
        <v>618</v>
      </c>
      <c r="O65" s="176"/>
      <c r="P65" s="176"/>
    </row>
    <row r="66" spans="1:16" x14ac:dyDescent="0.15">
      <c r="A66" s="176" t="s">
        <v>31</v>
      </c>
      <c r="B66" s="176">
        <f>'将来負担比率（分子）の構造'!I$41</f>
        <v>130470</v>
      </c>
      <c r="C66" s="176"/>
      <c r="D66" s="176"/>
      <c r="E66" s="176">
        <f>'将来負担比率（分子）の構造'!J$41</f>
        <v>133965</v>
      </c>
      <c r="F66" s="176"/>
      <c r="G66" s="176"/>
      <c r="H66" s="176">
        <f>'将来負担比率（分子）の構造'!K$41</f>
        <v>127521</v>
      </c>
      <c r="I66" s="176"/>
      <c r="J66" s="176"/>
      <c r="K66" s="176">
        <f>'将来負担比率（分子）の構造'!L$41</f>
        <v>122692</v>
      </c>
      <c r="L66" s="176"/>
      <c r="M66" s="176"/>
      <c r="N66" s="176">
        <f>'将来負担比率（分子）の構造'!M$41</f>
        <v>124835</v>
      </c>
      <c r="O66" s="176"/>
      <c r="P66" s="176"/>
    </row>
    <row r="67" spans="1:16" x14ac:dyDescent="0.15">
      <c r="A67" s="176" t="s">
        <v>75</v>
      </c>
      <c r="B67" s="176" t="e">
        <f>NA()</f>
        <v>#N/A</v>
      </c>
      <c r="C67" s="176">
        <f>IF(ISNUMBER('将来負担比率（分子）の構造'!I$53), IF('将来負担比率（分子）の構造'!I$53 &lt; 0, 0, '将来負担比率（分子）の構造'!I$53), NA())</f>
        <v>50114</v>
      </c>
      <c r="D67" s="176" t="e">
        <f>NA()</f>
        <v>#N/A</v>
      </c>
      <c r="E67" s="176" t="e">
        <f>NA()</f>
        <v>#N/A</v>
      </c>
      <c r="F67" s="176">
        <f>IF(ISNUMBER('将来負担比率（分子）の構造'!J$53), IF('将来負担比率（分子）の構造'!J$53 &lt; 0, 0, '将来負担比率（分子）の構造'!J$53), NA())</f>
        <v>47608</v>
      </c>
      <c r="G67" s="176" t="e">
        <f>NA()</f>
        <v>#N/A</v>
      </c>
      <c r="H67" s="176" t="e">
        <f>NA()</f>
        <v>#N/A</v>
      </c>
      <c r="I67" s="176">
        <f>IF(ISNUMBER('将来負担比率（分子）の構造'!K$53), IF('将来負担比率（分子）の構造'!K$53 &lt; 0, 0, '将来負担比率（分子）の構造'!K$53), NA())</f>
        <v>42893</v>
      </c>
      <c r="J67" s="176" t="e">
        <f>NA()</f>
        <v>#N/A</v>
      </c>
      <c r="K67" s="176" t="e">
        <f>NA()</f>
        <v>#N/A</v>
      </c>
      <c r="L67" s="176">
        <f>IF(ISNUMBER('将来負担比率（分子）の構造'!L$53), IF('将来負担比率（分子）の構造'!L$53 &lt; 0, 0, '将来負担比率（分子）の構造'!L$53), NA())</f>
        <v>37908</v>
      </c>
      <c r="M67" s="176" t="e">
        <f>NA()</f>
        <v>#N/A</v>
      </c>
      <c r="N67" s="176" t="e">
        <f>NA()</f>
        <v>#N/A</v>
      </c>
      <c r="O67" s="176">
        <f>IF(ISNUMBER('将来負担比率（分子）の構造'!M$53), IF('将来負担比率（分子）の構造'!M$53 &lt; 0, 0, '将来負担比率（分子）の構造'!M$53), NA())</f>
        <v>39618</v>
      </c>
      <c r="P67" s="176" t="e">
        <f>NA()</f>
        <v>#N/A</v>
      </c>
    </row>
    <row r="70" spans="1:16" x14ac:dyDescent="0.15">
      <c r="A70" s="178" t="s">
        <v>76</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77</v>
      </c>
      <c r="B72" s="180">
        <f>基金残高に係る経年分析!F55</f>
        <v>8529</v>
      </c>
      <c r="C72" s="180">
        <f>基金残高に係る経年分析!G55</f>
        <v>7659</v>
      </c>
      <c r="D72" s="180">
        <f>基金残高に係る経年分析!H55</f>
        <v>5371</v>
      </c>
    </row>
    <row r="73" spans="1:16" x14ac:dyDescent="0.15">
      <c r="A73" s="179" t="s">
        <v>78</v>
      </c>
      <c r="B73" s="180">
        <f>基金残高に係る経年分析!F56</f>
        <v>1076</v>
      </c>
      <c r="C73" s="180">
        <f>基金残高に係る経年分析!G56</f>
        <v>876</v>
      </c>
      <c r="D73" s="180">
        <f>基金残高に係る経年分析!H56</f>
        <v>676</v>
      </c>
    </row>
    <row r="74" spans="1:16" x14ac:dyDescent="0.15">
      <c r="A74" s="179" t="s">
        <v>79</v>
      </c>
      <c r="B74" s="180">
        <f>基金残高に係る経年分析!F57</f>
        <v>4841</v>
      </c>
      <c r="C74" s="180">
        <f>基金残高に係る経年分析!G57</f>
        <v>4754</v>
      </c>
      <c r="D74" s="180">
        <f>基金残高に係る経年分析!H57</f>
        <v>4734</v>
      </c>
    </row>
  </sheetData>
  <sheetProtection algorithmName="SHA-512" hashValue="/QpcYp/9U5Qe9Mok2QjDBeMjFPPoJ02NhBLKr3InRLHD5j8R+H+sp6hPAPAdCypzWlWGw4bicmH2GRmBoiyHYQ==" saltValue="S+TrdDC8WdWqibkoUT34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655" t="s">
        <v>208</v>
      </c>
      <c r="DI1" s="656"/>
      <c r="DJ1" s="656"/>
      <c r="DK1" s="656"/>
      <c r="DL1" s="656"/>
      <c r="DM1" s="656"/>
      <c r="DN1" s="657"/>
      <c r="DO1" s="221"/>
      <c r="DP1" s="655" t="s">
        <v>209</v>
      </c>
      <c r="DQ1" s="656"/>
      <c r="DR1" s="656"/>
      <c r="DS1" s="656"/>
      <c r="DT1" s="656"/>
      <c r="DU1" s="656"/>
      <c r="DV1" s="656"/>
      <c r="DW1" s="656"/>
      <c r="DX1" s="656"/>
      <c r="DY1" s="656"/>
      <c r="DZ1" s="656"/>
      <c r="EA1" s="656"/>
      <c r="EB1" s="656"/>
      <c r="EC1" s="657"/>
      <c r="ED1" s="219"/>
      <c r="EE1" s="219"/>
      <c r="EF1" s="219"/>
      <c r="EG1" s="219"/>
      <c r="EH1" s="219"/>
      <c r="EI1" s="219"/>
      <c r="EJ1" s="219"/>
      <c r="EK1" s="219"/>
      <c r="EL1" s="219"/>
      <c r="EM1" s="219"/>
    </row>
    <row r="2" spans="2:143" ht="22.5" customHeight="1" x14ac:dyDescent="0.15">
      <c r="B2" s="222" t="s">
        <v>210</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5" customFormat="1" ht="11.25" customHeight="1" x14ac:dyDescent="0.15">
      <c r="B5" s="665" t="s">
        <v>221</v>
      </c>
      <c r="C5" s="666"/>
      <c r="D5" s="666"/>
      <c r="E5" s="666"/>
      <c r="F5" s="666"/>
      <c r="G5" s="666"/>
      <c r="H5" s="666"/>
      <c r="I5" s="666"/>
      <c r="J5" s="666"/>
      <c r="K5" s="666"/>
      <c r="L5" s="666"/>
      <c r="M5" s="666"/>
      <c r="N5" s="666"/>
      <c r="O5" s="666"/>
      <c r="P5" s="666"/>
      <c r="Q5" s="667"/>
      <c r="R5" s="668">
        <v>31283758</v>
      </c>
      <c r="S5" s="669"/>
      <c r="T5" s="669"/>
      <c r="U5" s="669"/>
      <c r="V5" s="669"/>
      <c r="W5" s="669"/>
      <c r="X5" s="669"/>
      <c r="Y5" s="670"/>
      <c r="Z5" s="671">
        <v>28.9</v>
      </c>
      <c r="AA5" s="671"/>
      <c r="AB5" s="671"/>
      <c r="AC5" s="671"/>
      <c r="AD5" s="672">
        <v>29192225</v>
      </c>
      <c r="AE5" s="672"/>
      <c r="AF5" s="672"/>
      <c r="AG5" s="672"/>
      <c r="AH5" s="672"/>
      <c r="AI5" s="672"/>
      <c r="AJ5" s="672"/>
      <c r="AK5" s="672"/>
      <c r="AL5" s="673">
        <v>54.6</v>
      </c>
      <c r="AM5" s="674"/>
      <c r="AN5" s="674"/>
      <c r="AO5" s="675"/>
      <c r="AP5" s="665" t="s">
        <v>222</v>
      </c>
      <c r="AQ5" s="666"/>
      <c r="AR5" s="666"/>
      <c r="AS5" s="666"/>
      <c r="AT5" s="666"/>
      <c r="AU5" s="666"/>
      <c r="AV5" s="666"/>
      <c r="AW5" s="666"/>
      <c r="AX5" s="666"/>
      <c r="AY5" s="666"/>
      <c r="AZ5" s="666"/>
      <c r="BA5" s="666"/>
      <c r="BB5" s="666"/>
      <c r="BC5" s="666"/>
      <c r="BD5" s="666"/>
      <c r="BE5" s="666"/>
      <c r="BF5" s="667"/>
      <c r="BG5" s="679">
        <v>29181477</v>
      </c>
      <c r="BH5" s="680"/>
      <c r="BI5" s="680"/>
      <c r="BJ5" s="680"/>
      <c r="BK5" s="680"/>
      <c r="BL5" s="680"/>
      <c r="BM5" s="680"/>
      <c r="BN5" s="681"/>
      <c r="BO5" s="682">
        <v>93.3</v>
      </c>
      <c r="BP5" s="682"/>
      <c r="BQ5" s="682"/>
      <c r="BR5" s="682"/>
      <c r="BS5" s="683">
        <v>462948</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633207</v>
      </c>
      <c r="S6" s="680"/>
      <c r="T6" s="680"/>
      <c r="U6" s="680"/>
      <c r="V6" s="680"/>
      <c r="W6" s="680"/>
      <c r="X6" s="680"/>
      <c r="Y6" s="681"/>
      <c r="Z6" s="682">
        <v>0.6</v>
      </c>
      <c r="AA6" s="682"/>
      <c r="AB6" s="682"/>
      <c r="AC6" s="682"/>
      <c r="AD6" s="683">
        <v>633207</v>
      </c>
      <c r="AE6" s="683"/>
      <c r="AF6" s="683"/>
      <c r="AG6" s="683"/>
      <c r="AH6" s="683"/>
      <c r="AI6" s="683"/>
      <c r="AJ6" s="683"/>
      <c r="AK6" s="683"/>
      <c r="AL6" s="684">
        <v>1.2</v>
      </c>
      <c r="AM6" s="685"/>
      <c r="AN6" s="685"/>
      <c r="AO6" s="686"/>
      <c r="AP6" s="676" t="s">
        <v>227</v>
      </c>
      <c r="AQ6" s="677"/>
      <c r="AR6" s="677"/>
      <c r="AS6" s="677"/>
      <c r="AT6" s="677"/>
      <c r="AU6" s="677"/>
      <c r="AV6" s="677"/>
      <c r="AW6" s="677"/>
      <c r="AX6" s="677"/>
      <c r="AY6" s="677"/>
      <c r="AZ6" s="677"/>
      <c r="BA6" s="677"/>
      <c r="BB6" s="677"/>
      <c r="BC6" s="677"/>
      <c r="BD6" s="677"/>
      <c r="BE6" s="677"/>
      <c r="BF6" s="678"/>
      <c r="BG6" s="679">
        <v>29181477</v>
      </c>
      <c r="BH6" s="680"/>
      <c r="BI6" s="680"/>
      <c r="BJ6" s="680"/>
      <c r="BK6" s="680"/>
      <c r="BL6" s="680"/>
      <c r="BM6" s="680"/>
      <c r="BN6" s="681"/>
      <c r="BO6" s="682">
        <v>93.3</v>
      </c>
      <c r="BP6" s="682"/>
      <c r="BQ6" s="682"/>
      <c r="BR6" s="682"/>
      <c r="BS6" s="683">
        <v>462948</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561471</v>
      </c>
      <c r="CS6" s="680"/>
      <c r="CT6" s="680"/>
      <c r="CU6" s="680"/>
      <c r="CV6" s="680"/>
      <c r="CW6" s="680"/>
      <c r="CX6" s="680"/>
      <c r="CY6" s="681"/>
      <c r="CZ6" s="673">
        <v>0.5</v>
      </c>
      <c r="DA6" s="674"/>
      <c r="DB6" s="674"/>
      <c r="DC6" s="693"/>
      <c r="DD6" s="688" t="s">
        <v>229</v>
      </c>
      <c r="DE6" s="680"/>
      <c r="DF6" s="680"/>
      <c r="DG6" s="680"/>
      <c r="DH6" s="680"/>
      <c r="DI6" s="680"/>
      <c r="DJ6" s="680"/>
      <c r="DK6" s="680"/>
      <c r="DL6" s="680"/>
      <c r="DM6" s="680"/>
      <c r="DN6" s="680"/>
      <c r="DO6" s="680"/>
      <c r="DP6" s="681"/>
      <c r="DQ6" s="688">
        <v>561149</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69574</v>
      </c>
      <c r="S7" s="680"/>
      <c r="T7" s="680"/>
      <c r="U7" s="680"/>
      <c r="V7" s="680"/>
      <c r="W7" s="680"/>
      <c r="X7" s="680"/>
      <c r="Y7" s="681"/>
      <c r="Z7" s="682">
        <v>0.1</v>
      </c>
      <c r="AA7" s="682"/>
      <c r="AB7" s="682"/>
      <c r="AC7" s="682"/>
      <c r="AD7" s="683">
        <v>69574</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14410221</v>
      </c>
      <c r="BH7" s="680"/>
      <c r="BI7" s="680"/>
      <c r="BJ7" s="680"/>
      <c r="BK7" s="680"/>
      <c r="BL7" s="680"/>
      <c r="BM7" s="680"/>
      <c r="BN7" s="681"/>
      <c r="BO7" s="682">
        <v>46.1</v>
      </c>
      <c r="BP7" s="682"/>
      <c r="BQ7" s="682"/>
      <c r="BR7" s="682"/>
      <c r="BS7" s="683">
        <v>462948</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10049637</v>
      </c>
      <c r="CS7" s="680"/>
      <c r="CT7" s="680"/>
      <c r="CU7" s="680"/>
      <c r="CV7" s="680"/>
      <c r="CW7" s="680"/>
      <c r="CX7" s="680"/>
      <c r="CY7" s="681"/>
      <c r="CZ7" s="682">
        <v>9.6</v>
      </c>
      <c r="DA7" s="682"/>
      <c r="DB7" s="682"/>
      <c r="DC7" s="682"/>
      <c r="DD7" s="688">
        <v>370946</v>
      </c>
      <c r="DE7" s="680"/>
      <c r="DF7" s="680"/>
      <c r="DG7" s="680"/>
      <c r="DH7" s="680"/>
      <c r="DI7" s="680"/>
      <c r="DJ7" s="680"/>
      <c r="DK7" s="680"/>
      <c r="DL7" s="680"/>
      <c r="DM7" s="680"/>
      <c r="DN7" s="680"/>
      <c r="DO7" s="680"/>
      <c r="DP7" s="681"/>
      <c r="DQ7" s="688">
        <v>9018917</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120893</v>
      </c>
      <c r="S8" s="680"/>
      <c r="T8" s="680"/>
      <c r="U8" s="680"/>
      <c r="V8" s="680"/>
      <c r="W8" s="680"/>
      <c r="X8" s="680"/>
      <c r="Y8" s="681"/>
      <c r="Z8" s="682">
        <v>0.1</v>
      </c>
      <c r="AA8" s="682"/>
      <c r="AB8" s="682"/>
      <c r="AC8" s="682"/>
      <c r="AD8" s="683">
        <v>120893</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375629</v>
      </c>
      <c r="BH8" s="680"/>
      <c r="BI8" s="680"/>
      <c r="BJ8" s="680"/>
      <c r="BK8" s="680"/>
      <c r="BL8" s="680"/>
      <c r="BM8" s="680"/>
      <c r="BN8" s="681"/>
      <c r="BO8" s="682">
        <v>1.2</v>
      </c>
      <c r="BP8" s="682"/>
      <c r="BQ8" s="682"/>
      <c r="BR8" s="682"/>
      <c r="BS8" s="688" t="s">
        <v>229</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35615097</v>
      </c>
      <c r="CS8" s="680"/>
      <c r="CT8" s="680"/>
      <c r="CU8" s="680"/>
      <c r="CV8" s="680"/>
      <c r="CW8" s="680"/>
      <c r="CX8" s="680"/>
      <c r="CY8" s="681"/>
      <c r="CZ8" s="682">
        <v>34.1</v>
      </c>
      <c r="DA8" s="682"/>
      <c r="DB8" s="682"/>
      <c r="DC8" s="682"/>
      <c r="DD8" s="688">
        <v>322816</v>
      </c>
      <c r="DE8" s="680"/>
      <c r="DF8" s="680"/>
      <c r="DG8" s="680"/>
      <c r="DH8" s="680"/>
      <c r="DI8" s="680"/>
      <c r="DJ8" s="680"/>
      <c r="DK8" s="680"/>
      <c r="DL8" s="680"/>
      <c r="DM8" s="680"/>
      <c r="DN8" s="680"/>
      <c r="DO8" s="680"/>
      <c r="DP8" s="681"/>
      <c r="DQ8" s="688">
        <v>17895083</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87219</v>
      </c>
      <c r="S9" s="680"/>
      <c r="T9" s="680"/>
      <c r="U9" s="680"/>
      <c r="V9" s="680"/>
      <c r="W9" s="680"/>
      <c r="X9" s="680"/>
      <c r="Y9" s="681"/>
      <c r="Z9" s="682">
        <v>0.1</v>
      </c>
      <c r="AA9" s="682"/>
      <c r="AB9" s="682"/>
      <c r="AC9" s="682"/>
      <c r="AD9" s="683">
        <v>87219</v>
      </c>
      <c r="AE9" s="683"/>
      <c r="AF9" s="683"/>
      <c r="AG9" s="683"/>
      <c r="AH9" s="683"/>
      <c r="AI9" s="683"/>
      <c r="AJ9" s="683"/>
      <c r="AK9" s="683"/>
      <c r="AL9" s="684">
        <v>0.2</v>
      </c>
      <c r="AM9" s="685"/>
      <c r="AN9" s="685"/>
      <c r="AO9" s="686"/>
      <c r="AP9" s="676" t="s">
        <v>237</v>
      </c>
      <c r="AQ9" s="677"/>
      <c r="AR9" s="677"/>
      <c r="AS9" s="677"/>
      <c r="AT9" s="677"/>
      <c r="AU9" s="677"/>
      <c r="AV9" s="677"/>
      <c r="AW9" s="677"/>
      <c r="AX9" s="677"/>
      <c r="AY9" s="677"/>
      <c r="AZ9" s="677"/>
      <c r="BA9" s="677"/>
      <c r="BB9" s="677"/>
      <c r="BC9" s="677"/>
      <c r="BD9" s="677"/>
      <c r="BE9" s="677"/>
      <c r="BF9" s="678"/>
      <c r="BG9" s="679">
        <v>11195891</v>
      </c>
      <c r="BH9" s="680"/>
      <c r="BI9" s="680"/>
      <c r="BJ9" s="680"/>
      <c r="BK9" s="680"/>
      <c r="BL9" s="680"/>
      <c r="BM9" s="680"/>
      <c r="BN9" s="681"/>
      <c r="BO9" s="682">
        <v>35.799999999999997</v>
      </c>
      <c r="BP9" s="682"/>
      <c r="BQ9" s="682"/>
      <c r="BR9" s="682"/>
      <c r="BS9" s="688" t="s">
        <v>238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7462873</v>
      </c>
      <c r="CS9" s="680"/>
      <c r="CT9" s="680"/>
      <c r="CU9" s="680"/>
      <c r="CV9" s="680"/>
      <c r="CW9" s="680"/>
      <c r="CX9" s="680"/>
      <c r="CY9" s="681"/>
      <c r="CZ9" s="682">
        <v>7.2</v>
      </c>
      <c r="DA9" s="682"/>
      <c r="DB9" s="682"/>
      <c r="DC9" s="682"/>
      <c r="DD9" s="688">
        <v>1514628</v>
      </c>
      <c r="DE9" s="680"/>
      <c r="DF9" s="680"/>
      <c r="DG9" s="680"/>
      <c r="DH9" s="680"/>
      <c r="DI9" s="680"/>
      <c r="DJ9" s="680"/>
      <c r="DK9" s="680"/>
      <c r="DL9" s="680"/>
      <c r="DM9" s="680"/>
      <c r="DN9" s="680"/>
      <c r="DO9" s="680"/>
      <c r="DP9" s="681"/>
      <c r="DQ9" s="688">
        <v>4755640</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238</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238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496206</v>
      </c>
      <c r="BH10" s="680"/>
      <c r="BI10" s="680"/>
      <c r="BJ10" s="680"/>
      <c r="BK10" s="680"/>
      <c r="BL10" s="680"/>
      <c r="BM10" s="680"/>
      <c r="BN10" s="681"/>
      <c r="BO10" s="682">
        <v>1.6</v>
      </c>
      <c r="BP10" s="682"/>
      <c r="BQ10" s="682"/>
      <c r="BR10" s="682"/>
      <c r="BS10" s="688" t="s">
        <v>238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593572</v>
      </c>
      <c r="CS10" s="680"/>
      <c r="CT10" s="680"/>
      <c r="CU10" s="680"/>
      <c r="CV10" s="680"/>
      <c r="CW10" s="680"/>
      <c r="CX10" s="680"/>
      <c r="CY10" s="681"/>
      <c r="CZ10" s="682">
        <v>0.6</v>
      </c>
      <c r="DA10" s="682"/>
      <c r="DB10" s="682"/>
      <c r="DC10" s="682"/>
      <c r="DD10" s="688">
        <v>11627</v>
      </c>
      <c r="DE10" s="680"/>
      <c r="DF10" s="680"/>
      <c r="DG10" s="680"/>
      <c r="DH10" s="680"/>
      <c r="DI10" s="680"/>
      <c r="DJ10" s="680"/>
      <c r="DK10" s="680"/>
      <c r="DL10" s="680"/>
      <c r="DM10" s="680"/>
      <c r="DN10" s="680"/>
      <c r="DO10" s="680"/>
      <c r="DP10" s="681"/>
      <c r="DQ10" s="688">
        <v>102352</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238</v>
      </c>
      <c r="S11" s="680"/>
      <c r="T11" s="680"/>
      <c r="U11" s="680"/>
      <c r="V11" s="680"/>
      <c r="W11" s="680"/>
      <c r="X11" s="680"/>
      <c r="Y11" s="681"/>
      <c r="Z11" s="682" t="s">
        <v>229</v>
      </c>
      <c r="AA11" s="682"/>
      <c r="AB11" s="682"/>
      <c r="AC11" s="682"/>
      <c r="AD11" s="683" t="s">
        <v>229</v>
      </c>
      <c r="AE11" s="683"/>
      <c r="AF11" s="683"/>
      <c r="AG11" s="683"/>
      <c r="AH11" s="683"/>
      <c r="AI11" s="683"/>
      <c r="AJ11" s="683"/>
      <c r="AK11" s="683"/>
      <c r="AL11" s="684" t="s">
        <v>238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2342495</v>
      </c>
      <c r="BH11" s="680"/>
      <c r="BI11" s="680"/>
      <c r="BJ11" s="680"/>
      <c r="BK11" s="680"/>
      <c r="BL11" s="680"/>
      <c r="BM11" s="680"/>
      <c r="BN11" s="681"/>
      <c r="BO11" s="682">
        <v>7.5</v>
      </c>
      <c r="BP11" s="682"/>
      <c r="BQ11" s="682"/>
      <c r="BR11" s="682"/>
      <c r="BS11" s="688">
        <v>462948</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1230879</v>
      </c>
      <c r="CS11" s="680"/>
      <c r="CT11" s="680"/>
      <c r="CU11" s="680"/>
      <c r="CV11" s="680"/>
      <c r="CW11" s="680"/>
      <c r="CX11" s="680"/>
      <c r="CY11" s="681"/>
      <c r="CZ11" s="682">
        <v>1.2</v>
      </c>
      <c r="DA11" s="682"/>
      <c r="DB11" s="682"/>
      <c r="DC11" s="682"/>
      <c r="DD11" s="688">
        <v>149551</v>
      </c>
      <c r="DE11" s="680"/>
      <c r="DF11" s="680"/>
      <c r="DG11" s="680"/>
      <c r="DH11" s="680"/>
      <c r="DI11" s="680"/>
      <c r="DJ11" s="680"/>
      <c r="DK11" s="680"/>
      <c r="DL11" s="680"/>
      <c r="DM11" s="680"/>
      <c r="DN11" s="680"/>
      <c r="DO11" s="680"/>
      <c r="DP11" s="681"/>
      <c r="DQ11" s="688">
        <v>1013511</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4212186</v>
      </c>
      <c r="S12" s="680"/>
      <c r="T12" s="680"/>
      <c r="U12" s="680"/>
      <c r="V12" s="680"/>
      <c r="W12" s="680"/>
      <c r="X12" s="680"/>
      <c r="Y12" s="681"/>
      <c r="Z12" s="682">
        <v>3.9</v>
      </c>
      <c r="AA12" s="682"/>
      <c r="AB12" s="682"/>
      <c r="AC12" s="682"/>
      <c r="AD12" s="683">
        <v>4212186</v>
      </c>
      <c r="AE12" s="683"/>
      <c r="AF12" s="683"/>
      <c r="AG12" s="683"/>
      <c r="AH12" s="683"/>
      <c r="AI12" s="683"/>
      <c r="AJ12" s="683"/>
      <c r="AK12" s="683"/>
      <c r="AL12" s="684">
        <v>7.9</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12922530</v>
      </c>
      <c r="BH12" s="680"/>
      <c r="BI12" s="680"/>
      <c r="BJ12" s="680"/>
      <c r="BK12" s="680"/>
      <c r="BL12" s="680"/>
      <c r="BM12" s="680"/>
      <c r="BN12" s="681"/>
      <c r="BO12" s="682">
        <v>41.3</v>
      </c>
      <c r="BP12" s="682"/>
      <c r="BQ12" s="682"/>
      <c r="BR12" s="682"/>
      <c r="BS12" s="688" t="s">
        <v>238</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5449358</v>
      </c>
      <c r="CS12" s="680"/>
      <c r="CT12" s="680"/>
      <c r="CU12" s="680"/>
      <c r="CV12" s="680"/>
      <c r="CW12" s="680"/>
      <c r="CX12" s="680"/>
      <c r="CY12" s="681"/>
      <c r="CZ12" s="682">
        <v>5.2</v>
      </c>
      <c r="DA12" s="682"/>
      <c r="DB12" s="682"/>
      <c r="DC12" s="682"/>
      <c r="DD12" s="688">
        <v>1167742</v>
      </c>
      <c r="DE12" s="680"/>
      <c r="DF12" s="680"/>
      <c r="DG12" s="680"/>
      <c r="DH12" s="680"/>
      <c r="DI12" s="680"/>
      <c r="DJ12" s="680"/>
      <c r="DK12" s="680"/>
      <c r="DL12" s="680"/>
      <c r="DM12" s="680"/>
      <c r="DN12" s="680"/>
      <c r="DO12" s="680"/>
      <c r="DP12" s="681"/>
      <c r="DQ12" s="688">
        <v>1764616</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19599</v>
      </c>
      <c r="S13" s="680"/>
      <c r="T13" s="680"/>
      <c r="U13" s="680"/>
      <c r="V13" s="680"/>
      <c r="W13" s="680"/>
      <c r="X13" s="680"/>
      <c r="Y13" s="681"/>
      <c r="Z13" s="682">
        <v>0</v>
      </c>
      <c r="AA13" s="682"/>
      <c r="AB13" s="682"/>
      <c r="AC13" s="682"/>
      <c r="AD13" s="683">
        <v>19599</v>
      </c>
      <c r="AE13" s="683"/>
      <c r="AF13" s="683"/>
      <c r="AG13" s="683"/>
      <c r="AH13" s="683"/>
      <c r="AI13" s="683"/>
      <c r="AJ13" s="683"/>
      <c r="AK13" s="683"/>
      <c r="AL13" s="684">
        <v>0</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12879758</v>
      </c>
      <c r="BH13" s="680"/>
      <c r="BI13" s="680"/>
      <c r="BJ13" s="680"/>
      <c r="BK13" s="680"/>
      <c r="BL13" s="680"/>
      <c r="BM13" s="680"/>
      <c r="BN13" s="681"/>
      <c r="BO13" s="682">
        <v>41.2</v>
      </c>
      <c r="BP13" s="682"/>
      <c r="BQ13" s="682"/>
      <c r="BR13" s="682"/>
      <c r="BS13" s="688" t="s">
        <v>238</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6882508</v>
      </c>
      <c r="CS13" s="680"/>
      <c r="CT13" s="680"/>
      <c r="CU13" s="680"/>
      <c r="CV13" s="680"/>
      <c r="CW13" s="680"/>
      <c r="CX13" s="680"/>
      <c r="CY13" s="681"/>
      <c r="CZ13" s="682">
        <v>6.6</v>
      </c>
      <c r="DA13" s="682"/>
      <c r="DB13" s="682"/>
      <c r="DC13" s="682"/>
      <c r="DD13" s="688">
        <v>1411654</v>
      </c>
      <c r="DE13" s="680"/>
      <c r="DF13" s="680"/>
      <c r="DG13" s="680"/>
      <c r="DH13" s="680"/>
      <c r="DI13" s="680"/>
      <c r="DJ13" s="680"/>
      <c r="DK13" s="680"/>
      <c r="DL13" s="680"/>
      <c r="DM13" s="680"/>
      <c r="DN13" s="680"/>
      <c r="DO13" s="680"/>
      <c r="DP13" s="681"/>
      <c r="DQ13" s="688">
        <v>5042035</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238</v>
      </c>
      <c r="S14" s="680"/>
      <c r="T14" s="680"/>
      <c r="U14" s="680"/>
      <c r="V14" s="680"/>
      <c r="W14" s="680"/>
      <c r="X14" s="680"/>
      <c r="Y14" s="681"/>
      <c r="Z14" s="682" t="s">
        <v>229</v>
      </c>
      <c r="AA14" s="682"/>
      <c r="AB14" s="682"/>
      <c r="AC14" s="682"/>
      <c r="AD14" s="683" t="s">
        <v>238</v>
      </c>
      <c r="AE14" s="683"/>
      <c r="AF14" s="683"/>
      <c r="AG14" s="683"/>
      <c r="AH14" s="683"/>
      <c r="AI14" s="683"/>
      <c r="AJ14" s="683"/>
      <c r="AK14" s="683"/>
      <c r="AL14" s="684" t="s">
        <v>238</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538959</v>
      </c>
      <c r="BH14" s="680"/>
      <c r="BI14" s="680"/>
      <c r="BJ14" s="680"/>
      <c r="BK14" s="680"/>
      <c r="BL14" s="680"/>
      <c r="BM14" s="680"/>
      <c r="BN14" s="681"/>
      <c r="BO14" s="682">
        <v>1.7</v>
      </c>
      <c r="BP14" s="682"/>
      <c r="BQ14" s="682"/>
      <c r="BR14" s="682"/>
      <c r="BS14" s="688" t="s">
        <v>238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5042265</v>
      </c>
      <c r="CS14" s="680"/>
      <c r="CT14" s="680"/>
      <c r="CU14" s="680"/>
      <c r="CV14" s="680"/>
      <c r="CW14" s="680"/>
      <c r="CX14" s="680"/>
      <c r="CY14" s="681"/>
      <c r="CZ14" s="682">
        <v>4.8</v>
      </c>
      <c r="DA14" s="682"/>
      <c r="DB14" s="682"/>
      <c r="DC14" s="682"/>
      <c r="DD14" s="688">
        <v>1630441</v>
      </c>
      <c r="DE14" s="680"/>
      <c r="DF14" s="680"/>
      <c r="DG14" s="680"/>
      <c r="DH14" s="680"/>
      <c r="DI14" s="680"/>
      <c r="DJ14" s="680"/>
      <c r="DK14" s="680"/>
      <c r="DL14" s="680"/>
      <c r="DM14" s="680"/>
      <c r="DN14" s="680"/>
      <c r="DO14" s="680"/>
      <c r="DP14" s="681"/>
      <c r="DQ14" s="688">
        <v>3470893</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193013</v>
      </c>
      <c r="S15" s="680"/>
      <c r="T15" s="680"/>
      <c r="U15" s="680"/>
      <c r="V15" s="680"/>
      <c r="W15" s="680"/>
      <c r="X15" s="680"/>
      <c r="Y15" s="681"/>
      <c r="Z15" s="682">
        <v>0.2</v>
      </c>
      <c r="AA15" s="682"/>
      <c r="AB15" s="682"/>
      <c r="AC15" s="682"/>
      <c r="AD15" s="683">
        <v>193013</v>
      </c>
      <c r="AE15" s="683"/>
      <c r="AF15" s="683"/>
      <c r="AG15" s="683"/>
      <c r="AH15" s="683"/>
      <c r="AI15" s="683"/>
      <c r="AJ15" s="683"/>
      <c r="AK15" s="683"/>
      <c r="AL15" s="684">
        <v>0.4</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1309767</v>
      </c>
      <c r="BH15" s="680"/>
      <c r="BI15" s="680"/>
      <c r="BJ15" s="680"/>
      <c r="BK15" s="680"/>
      <c r="BL15" s="680"/>
      <c r="BM15" s="680"/>
      <c r="BN15" s="681"/>
      <c r="BO15" s="682">
        <v>4.2</v>
      </c>
      <c r="BP15" s="682"/>
      <c r="BQ15" s="682"/>
      <c r="BR15" s="682"/>
      <c r="BS15" s="688" t="s">
        <v>238</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11514532</v>
      </c>
      <c r="CS15" s="680"/>
      <c r="CT15" s="680"/>
      <c r="CU15" s="680"/>
      <c r="CV15" s="680"/>
      <c r="CW15" s="680"/>
      <c r="CX15" s="680"/>
      <c r="CY15" s="681"/>
      <c r="CZ15" s="682">
        <v>11</v>
      </c>
      <c r="DA15" s="682"/>
      <c r="DB15" s="682"/>
      <c r="DC15" s="682"/>
      <c r="DD15" s="688">
        <v>5601652</v>
      </c>
      <c r="DE15" s="680"/>
      <c r="DF15" s="680"/>
      <c r="DG15" s="680"/>
      <c r="DH15" s="680"/>
      <c r="DI15" s="680"/>
      <c r="DJ15" s="680"/>
      <c r="DK15" s="680"/>
      <c r="DL15" s="680"/>
      <c r="DM15" s="680"/>
      <c r="DN15" s="680"/>
      <c r="DO15" s="680"/>
      <c r="DP15" s="681"/>
      <c r="DQ15" s="688">
        <v>6110303</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238</v>
      </c>
      <c r="S16" s="680"/>
      <c r="T16" s="680"/>
      <c r="U16" s="680"/>
      <c r="V16" s="680"/>
      <c r="W16" s="680"/>
      <c r="X16" s="680"/>
      <c r="Y16" s="681"/>
      <c r="Z16" s="682" t="s">
        <v>238</v>
      </c>
      <c r="AA16" s="682"/>
      <c r="AB16" s="682"/>
      <c r="AC16" s="682"/>
      <c r="AD16" s="683" t="s">
        <v>238</v>
      </c>
      <c r="AE16" s="683"/>
      <c r="AF16" s="683"/>
      <c r="AG16" s="683"/>
      <c r="AH16" s="683"/>
      <c r="AI16" s="683"/>
      <c r="AJ16" s="683"/>
      <c r="AK16" s="683"/>
      <c r="AL16" s="684" t="s">
        <v>238</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238</v>
      </c>
      <c r="BH16" s="680"/>
      <c r="BI16" s="680"/>
      <c r="BJ16" s="680"/>
      <c r="BK16" s="680"/>
      <c r="BL16" s="680"/>
      <c r="BM16" s="680"/>
      <c r="BN16" s="681"/>
      <c r="BO16" s="682" t="s">
        <v>229</v>
      </c>
      <c r="BP16" s="682"/>
      <c r="BQ16" s="682"/>
      <c r="BR16" s="682"/>
      <c r="BS16" s="688" t="s">
        <v>229</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5569297</v>
      </c>
      <c r="CS16" s="680"/>
      <c r="CT16" s="680"/>
      <c r="CU16" s="680"/>
      <c r="CV16" s="680"/>
      <c r="CW16" s="680"/>
      <c r="CX16" s="680"/>
      <c r="CY16" s="681"/>
      <c r="CZ16" s="682">
        <v>5.3</v>
      </c>
      <c r="DA16" s="682"/>
      <c r="DB16" s="682"/>
      <c r="DC16" s="682"/>
      <c r="DD16" s="688" t="s">
        <v>238</v>
      </c>
      <c r="DE16" s="680"/>
      <c r="DF16" s="680"/>
      <c r="DG16" s="680"/>
      <c r="DH16" s="680"/>
      <c r="DI16" s="680"/>
      <c r="DJ16" s="680"/>
      <c r="DK16" s="680"/>
      <c r="DL16" s="680"/>
      <c r="DM16" s="680"/>
      <c r="DN16" s="680"/>
      <c r="DO16" s="680"/>
      <c r="DP16" s="681"/>
      <c r="DQ16" s="688">
        <v>1491259</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154975</v>
      </c>
      <c r="S17" s="680"/>
      <c r="T17" s="680"/>
      <c r="U17" s="680"/>
      <c r="V17" s="680"/>
      <c r="W17" s="680"/>
      <c r="X17" s="680"/>
      <c r="Y17" s="681"/>
      <c r="Z17" s="682">
        <v>0.1</v>
      </c>
      <c r="AA17" s="682"/>
      <c r="AB17" s="682"/>
      <c r="AC17" s="682"/>
      <c r="AD17" s="683">
        <v>154975</v>
      </c>
      <c r="AE17" s="683"/>
      <c r="AF17" s="683"/>
      <c r="AG17" s="683"/>
      <c r="AH17" s="683"/>
      <c r="AI17" s="683"/>
      <c r="AJ17" s="683"/>
      <c r="AK17" s="683"/>
      <c r="AL17" s="684">
        <v>0.3</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238</v>
      </c>
      <c r="BP17" s="682"/>
      <c r="BQ17" s="682"/>
      <c r="BR17" s="682"/>
      <c r="BS17" s="688" t="s">
        <v>238</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13407031</v>
      </c>
      <c r="CS17" s="680"/>
      <c r="CT17" s="680"/>
      <c r="CU17" s="680"/>
      <c r="CV17" s="680"/>
      <c r="CW17" s="680"/>
      <c r="CX17" s="680"/>
      <c r="CY17" s="681"/>
      <c r="CZ17" s="682">
        <v>12.9</v>
      </c>
      <c r="DA17" s="682"/>
      <c r="DB17" s="682"/>
      <c r="DC17" s="682"/>
      <c r="DD17" s="688" t="s">
        <v>229</v>
      </c>
      <c r="DE17" s="680"/>
      <c r="DF17" s="680"/>
      <c r="DG17" s="680"/>
      <c r="DH17" s="680"/>
      <c r="DI17" s="680"/>
      <c r="DJ17" s="680"/>
      <c r="DK17" s="680"/>
      <c r="DL17" s="680"/>
      <c r="DM17" s="680"/>
      <c r="DN17" s="680"/>
      <c r="DO17" s="680"/>
      <c r="DP17" s="681"/>
      <c r="DQ17" s="688">
        <v>13015749</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21580569</v>
      </c>
      <c r="S18" s="680"/>
      <c r="T18" s="680"/>
      <c r="U18" s="680"/>
      <c r="V18" s="680"/>
      <c r="W18" s="680"/>
      <c r="X18" s="680"/>
      <c r="Y18" s="681"/>
      <c r="Z18" s="682">
        <v>20</v>
      </c>
      <c r="AA18" s="682"/>
      <c r="AB18" s="682"/>
      <c r="AC18" s="682"/>
      <c r="AD18" s="683">
        <v>18162745</v>
      </c>
      <c r="AE18" s="683"/>
      <c r="AF18" s="683"/>
      <c r="AG18" s="683"/>
      <c r="AH18" s="683"/>
      <c r="AI18" s="683"/>
      <c r="AJ18" s="683"/>
      <c r="AK18" s="683"/>
      <c r="AL18" s="684">
        <v>34</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238</v>
      </c>
      <c r="BH18" s="680"/>
      <c r="BI18" s="680"/>
      <c r="BJ18" s="680"/>
      <c r="BK18" s="680"/>
      <c r="BL18" s="680"/>
      <c r="BM18" s="680"/>
      <c r="BN18" s="681"/>
      <c r="BO18" s="682" t="s">
        <v>238</v>
      </c>
      <c r="BP18" s="682"/>
      <c r="BQ18" s="682"/>
      <c r="BR18" s="682"/>
      <c r="BS18" s="688" t="s">
        <v>238</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v>939234</v>
      </c>
      <c r="CS18" s="680"/>
      <c r="CT18" s="680"/>
      <c r="CU18" s="680"/>
      <c r="CV18" s="680"/>
      <c r="CW18" s="680"/>
      <c r="CX18" s="680"/>
      <c r="CY18" s="681"/>
      <c r="CZ18" s="682">
        <v>0.9</v>
      </c>
      <c r="DA18" s="682"/>
      <c r="DB18" s="682"/>
      <c r="DC18" s="682"/>
      <c r="DD18" s="688">
        <v>939234</v>
      </c>
      <c r="DE18" s="680"/>
      <c r="DF18" s="680"/>
      <c r="DG18" s="680"/>
      <c r="DH18" s="680"/>
      <c r="DI18" s="680"/>
      <c r="DJ18" s="680"/>
      <c r="DK18" s="680"/>
      <c r="DL18" s="680"/>
      <c r="DM18" s="680"/>
      <c r="DN18" s="680"/>
      <c r="DO18" s="680"/>
      <c r="DP18" s="681"/>
      <c r="DQ18" s="688">
        <v>939234</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18162745</v>
      </c>
      <c r="S19" s="680"/>
      <c r="T19" s="680"/>
      <c r="U19" s="680"/>
      <c r="V19" s="680"/>
      <c r="W19" s="680"/>
      <c r="X19" s="680"/>
      <c r="Y19" s="681"/>
      <c r="Z19" s="682">
        <v>16.8</v>
      </c>
      <c r="AA19" s="682"/>
      <c r="AB19" s="682"/>
      <c r="AC19" s="682"/>
      <c r="AD19" s="683">
        <v>18162745</v>
      </c>
      <c r="AE19" s="683"/>
      <c r="AF19" s="683"/>
      <c r="AG19" s="683"/>
      <c r="AH19" s="683"/>
      <c r="AI19" s="683"/>
      <c r="AJ19" s="683"/>
      <c r="AK19" s="683"/>
      <c r="AL19" s="684">
        <v>34</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2102281</v>
      </c>
      <c r="BH19" s="680"/>
      <c r="BI19" s="680"/>
      <c r="BJ19" s="680"/>
      <c r="BK19" s="680"/>
      <c r="BL19" s="680"/>
      <c r="BM19" s="680"/>
      <c r="BN19" s="681"/>
      <c r="BO19" s="682">
        <v>6.7</v>
      </c>
      <c r="BP19" s="682"/>
      <c r="BQ19" s="682"/>
      <c r="BR19" s="682"/>
      <c r="BS19" s="688" t="s">
        <v>238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238</v>
      </c>
      <c r="CS19" s="680"/>
      <c r="CT19" s="680"/>
      <c r="CU19" s="680"/>
      <c r="CV19" s="680"/>
      <c r="CW19" s="680"/>
      <c r="CX19" s="680"/>
      <c r="CY19" s="681"/>
      <c r="CZ19" s="682" t="s">
        <v>238</v>
      </c>
      <c r="DA19" s="682"/>
      <c r="DB19" s="682"/>
      <c r="DC19" s="682"/>
      <c r="DD19" s="688" t="s">
        <v>229</v>
      </c>
      <c r="DE19" s="680"/>
      <c r="DF19" s="680"/>
      <c r="DG19" s="680"/>
      <c r="DH19" s="680"/>
      <c r="DI19" s="680"/>
      <c r="DJ19" s="680"/>
      <c r="DK19" s="680"/>
      <c r="DL19" s="680"/>
      <c r="DM19" s="680"/>
      <c r="DN19" s="680"/>
      <c r="DO19" s="680"/>
      <c r="DP19" s="681"/>
      <c r="DQ19" s="688" t="s">
        <v>229</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3417824</v>
      </c>
      <c r="S20" s="680"/>
      <c r="T20" s="680"/>
      <c r="U20" s="680"/>
      <c r="V20" s="680"/>
      <c r="W20" s="680"/>
      <c r="X20" s="680"/>
      <c r="Y20" s="681"/>
      <c r="Z20" s="682">
        <v>3.2</v>
      </c>
      <c r="AA20" s="682"/>
      <c r="AB20" s="682"/>
      <c r="AC20" s="682"/>
      <c r="AD20" s="683" t="s">
        <v>238</v>
      </c>
      <c r="AE20" s="683"/>
      <c r="AF20" s="683"/>
      <c r="AG20" s="683"/>
      <c r="AH20" s="683"/>
      <c r="AI20" s="683"/>
      <c r="AJ20" s="683"/>
      <c r="AK20" s="683"/>
      <c r="AL20" s="684" t="s">
        <v>229</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2102281</v>
      </c>
      <c r="BH20" s="680"/>
      <c r="BI20" s="680"/>
      <c r="BJ20" s="680"/>
      <c r="BK20" s="680"/>
      <c r="BL20" s="680"/>
      <c r="BM20" s="680"/>
      <c r="BN20" s="681"/>
      <c r="BO20" s="682">
        <v>6.7</v>
      </c>
      <c r="BP20" s="682"/>
      <c r="BQ20" s="682"/>
      <c r="BR20" s="682"/>
      <c r="BS20" s="688" t="s">
        <v>238</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104317754</v>
      </c>
      <c r="CS20" s="680"/>
      <c r="CT20" s="680"/>
      <c r="CU20" s="680"/>
      <c r="CV20" s="680"/>
      <c r="CW20" s="680"/>
      <c r="CX20" s="680"/>
      <c r="CY20" s="681"/>
      <c r="CZ20" s="682">
        <v>100</v>
      </c>
      <c r="DA20" s="682"/>
      <c r="DB20" s="682"/>
      <c r="DC20" s="682"/>
      <c r="DD20" s="688">
        <v>13120291</v>
      </c>
      <c r="DE20" s="680"/>
      <c r="DF20" s="680"/>
      <c r="DG20" s="680"/>
      <c r="DH20" s="680"/>
      <c r="DI20" s="680"/>
      <c r="DJ20" s="680"/>
      <c r="DK20" s="680"/>
      <c r="DL20" s="680"/>
      <c r="DM20" s="680"/>
      <c r="DN20" s="680"/>
      <c r="DO20" s="680"/>
      <c r="DP20" s="681"/>
      <c r="DQ20" s="688">
        <v>65180741</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238</v>
      </c>
      <c r="S21" s="680"/>
      <c r="T21" s="680"/>
      <c r="U21" s="680"/>
      <c r="V21" s="680"/>
      <c r="W21" s="680"/>
      <c r="X21" s="680"/>
      <c r="Y21" s="681"/>
      <c r="Z21" s="682" t="s">
        <v>229</v>
      </c>
      <c r="AA21" s="682"/>
      <c r="AB21" s="682"/>
      <c r="AC21" s="682"/>
      <c r="AD21" s="683" t="s">
        <v>229</v>
      </c>
      <c r="AE21" s="683"/>
      <c r="AF21" s="683"/>
      <c r="AG21" s="683"/>
      <c r="AH21" s="683"/>
      <c r="AI21" s="683"/>
      <c r="AJ21" s="683"/>
      <c r="AK21" s="683"/>
      <c r="AL21" s="684" t="s">
        <v>238</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10748</v>
      </c>
      <c r="BH21" s="680"/>
      <c r="BI21" s="680"/>
      <c r="BJ21" s="680"/>
      <c r="BK21" s="680"/>
      <c r="BL21" s="680"/>
      <c r="BM21" s="680"/>
      <c r="BN21" s="681"/>
      <c r="BO21" s="682">
        <v>0</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58354993</v>
      </c>
      <c r="S22" s="680"/>
      <c r="T22" s="680"/>
      <c r="U22" s="680"/>
      <c r="V22" s="680"/>
      <c r="W22" s="680"/>
      <c r="X22" s="680"/>
      <c r="Y22" s="681"/>
      <c r="Z22" s="682">
        <v>54</v>
      </c>
      <c r="AA22" s="682"/>
      <c r="AB22" s="682"/>
      <c r="AC22" s="682"/>
      <c r="AD22" s="683">
        <v>52845636</v>
      </c>
      <c r="AE22" s="683"/>
      <c r="AF22" s="683"/>
      <c r="AG22" s="683"/>
      <c r="AH22" s="683"/>
      <c r="AI22" s="683"/>
      <c r="AJ22" s="683"/>
      <c r="AK22" s="683"/>
      <c r="AL22" s="684">
        <v>98.9</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238</v>
      </c>
      <c r="BP22" s="682"/>
      <c r="BQ22" s="682"/>
      <c r="BR22" s="682"/>
      <c r="BS22" s="688" t="s">
        <v>229</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23897</v>
      </c>
      <c r="S23" s="680"/>
      <c r="T23" s="680"/>
      <c r="U23" s="680"/>
      <c r="V23" s="680"/>
      <c r="W23" s="680"/>
      <c r="X23" s="680"/>
      <c r="Y23" s="681"/>
      <c r="Z23" s="682">
        <v>0</v>
      </c>
      <c r="AA23" s="682"/>
      <c r="AB23" s="682"/>
      <c r="AC23" s="682"/>
      <c r="AD23" s="683">
        <v>23897</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2091533</v>
      </c>
      <c r="BH23" s="680"/>
      <c r="BI23" s="680"/>
      <c r="BJ23" s="680"/>
      <c r="BK23" s="680"/>
      <c r="BL23" s="680"/>
      <c r="BM23" s="680"/>
      <c r="BN23" s="681"/>
      <c r="BO23" s="682">
        <v>6.7</v>
      </c>
      <c r="BP23" s="682"/>
      <c r="BQ23" s="682"/>
      <c r="BR23" s="682"/>
      <c r="BS23" s="688" t="s">
        <v>238</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926316</v>
      </c>
      <c r="S24" s="680"/>
      <c r="T24" s="680"/>
      <c r="U24" s="680"/>
      <c r="V24" s="680"/>
      <c r="W24" s="680"/>
      <c r="X24" s="680"/>
      <c r="Y24" s="681"/>
      <c r="Z24" s="682">
        <v>0.9</v>
      </c>
      <c r="AA24" s="682"/>
      <c r="AB24" s="682"/>
      <c r="AC24" s="682"/>
      <c r="AD24" s="683" t="s">
        <v>229</v>
      </c>
      <c r="AE24" s="683"/>
      <c r="AF24" s="683"/>
      <c r="AG24" s="683"/>
      <c r="AH24" s="683"/>
      <c r="AI24" s="683"/>
      <c r="AJ24" s="683"/>
      <c r="AK24" s="683"/>
      <c r="AL24" s="684" t="s">
        <v>238</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229</v>
      </c>
      <c r="BH24" s="680"/>
      <c r="BI24" s="680"/>
      <c r="BJ24" s="680"/>
      <c r="BK24" s="680"/>
      <c r="BL24" s="680"/>
      <c r="BM24" s="680"/>
      <c r="BN24" s="681"/>
      <c r="BO24" s="682" t="s">
        <v>238</v>
      </c>
      <c r="BP24" s="682"/>
      <c r="BQ24" s="682"/>
      <c r="BR24" s="682"/>
      <c r="BS24" s="688" t="s">
        <v>238</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54239341</v>
      </c>
      <c r="CS24" s="669"/>
      <c r="CT24" s="669"/>
      <c r="CU24" s="669"/>
      <c r="CV24" s="669"/>
      <c r="CW24" s="669"/>
      <c r="CX24" s="669"/>
      <c r="CY24" s="670"/>
      <c r="CZ24" s="673">
        <v>52</v>
      </c>
      <c r="DA24" s="674"/>
      <c r="DB24" s="674"/>
      <c r="DC24" s="693"/>
      <c r="DD24" s="712">
        <v>37472780</v>
      </c>
      <c r="DE24" s="669"/>
      <c r="DF24" s="669"/>
      <c r="DG24" s="669"/>
      <c r="DH24" s="669"/>
      <c r="DI24" s="669"/>
      <c r="DJ24" s="669"/>
      <c r="DK24" s="670"/>
      <c r="DL24" s="712">
        <v>36731554</v>
      </c>
      <c r="DM24" s="669"/>
      <c r="DN24" s="669"/>
      <c r="DO24" s="669"/>
      <c r="DP24" s="669"/>
      <c r="DQ24" s="669"/>
      <c r="DR24" s="669"/>
      <c r="DS24" s="669"/>
      <c r="DT24" s="669"/>
      <c r="DU24" s="669"/>
      <c r="DV24" s="670"/>
      <c r="DW24" s="673">
        <v>64.099999999999994</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1400878</v>
      </c>
      <c r="S25" s="680"/>
      <c r="T25" s="680"/>
      <c r="U25" s="680"/>
      <c r="V25" s="680"/>
      <c r="W25" s="680"/>
      <c r="X25" s="680"/>
      <c r="Y25" s="681"/>
      <c r="Z25" s="682">
        <v>1.3</v>
      </c>
      <c r="AA25" s="682"/>
      <c r="AB25" s="682"/>
      <c r="AC25" s="682"/>
      <c r="AD25" s="683">
        <v>118170</v>
      </c>
      <c r="AE25" s="683"/>
      <c r="AF25" s="683"/>
      <c r="AG25" s="683"/>
      <c r="AH25" s="683"/>
      <c r="AI25" s="683"/>
      <c r="AJ25" s="683"/>
      <c r="AK25" s="683"/>
      <c r="AL25" s="684">
        <v>0.2</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238</v>
      </c>
      <c r="BP25" s="682"/>
      <c r="BQ25" s="682"/>
      <c r="BR25" s="682"/>
      <c r="BS25" s="688" t="s">
        <v>238</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18206444</v>
      </c>
      <c r="CS25" s="715"/>
      <c r="CT25" s="715"/>
      <c r="CU25" s="715"/>
      <c r="CV25" s="715"/>
      <c r="CW25" s="715"/>
      <c r="CX25" s="715"/>
      <c r="CY25" s="716"/>
      <c r="CZ25" s="684">
        <v>17.5</v>
      </c>
      <c r="DA25" s="713"/>
      <c r="DB25" s="713"/>
      <c r="DC25" s="717"/>
      <c r="DD25" s="688">
        <v>16986743</v>
      </c>
      <c r="DE25" s="715"/>
      <c r="DF25" s="715"/>
      <c r="DG25" s="715"/>
      <c r="DH25" s="715"/>
      <c r="DI25" s="715"/>
      <c r="DJ25" s="715"/>
      <c r="DK25" s="716"/>
      <c r="DL25" s="688">
        <v>16291965</v>
      </c>
      <c r="DM25" s="715"/>
      <c r="DN25" s="715"/>
      <c r="DO25" s="715"/>
      <c r="DP25" s="715"/>
      <c r="DQ25" s="715"/>
      <c r="DR25" s="715"/>
      <c r="DS25" s="715"/>
      <c r="DT25" s="715"/>
      <c r="DU25" s="715"/>
      <c r="DV25" s="716"/>
      <c r="DW25" s="684">
        <v>28.4</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884631</v>
      </c>
      <c r="S26" s="680"/>
      <c r="T26" s="680"/>
      <c r="U26" s="680"/>
      <c r="V26" s="680"/>
      <c r="W26" s="680"/>
      <c r="X26" s="680"/>
      <c r="Y26" s="681"/>
      <c r="Z26" s="682">
        <v>0.8</v>
      </c>
      <c r="AA26" s="682"/>
      <c r="AB26" s="682"/>
      <c r="AC26" s="682"/>
      <c r="AD26" s="683" t="s">
        <v>238</v>
      </c>
      <c r="AE26" s="683"/>
      <c r="AF26" s="683"/>
      <c r="AG26" s="683"/>
      <c r="AH26" s="683"/>
      <c r="AI26" s="683"/>
      <c r="AJ26" s="683"/>
      <c r="AK26" s="683"/>
      <c r="AL26" s="684" t="s">
        <v>229</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238</v>
      </c>
      <c r="BP26" s="682"/>
      <c r="BQ26" s="682"/>
      <c r="BR26" s="682"/>
      <c r="BS26" s="688" t="s">
        <v>238</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11020022</v>
      </c>
      <c r="CS26" s="680"/>
      <c r="CT26" s="680"/>
      <c r="CU26" s="680"/>
      <c r="CV26" s="680"/>
      <c r="CW26" s="680"/>
      <c r="CX26" s="680"/>
      <c r="CY26" s="681"/>
      <c r="CZ26" s="684">
        <v>10.6</v>
      </c>
      <c r="DA26" s="713"/>
      <c r="DB26" s="713"/>
      <c r="DC26" s="717"/>
      <c r="DD26" s="688">
        <v>10274030</v>
      </c>
      <c r="DE26" s="680"/>
      <c r="DF26" s="680"/>
      <c r="DG26" s="680"/>
      <c r="DH26" s="680"/>
      <c r="DI26" s="680"/>
      <c r="DJ26" s="680"/>
      <c r="DK26" s="681"/>
      <c r="DL26" s="688" t="s">
        <v>238</v>
      </c>
      <c r="DM26" s="680"/>
      <c r="DN26" s="680"/>
      <c r="DO26" s="680"/>
      <c r="DP26" s="680"/>
      <c r="DQ26" s="680"/>
      <c r="DR26" s="680"/>
      <c r="DS26" s="680"/>
      <c r="DT26" s="680"/>
      <c r="DU26" s="680"/>
      <c r="DV26" s="681"/>
      <c r="DW26" s="684" t="s">
        <v>238</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14373479</v>
      </c>
      <c r="S27" s="680"/>
      <c r="T27" s="680"/>
      <c r="U27" s="680"/>
      <c r="V27" s="680"/>
      <c r="W27" s="680"/>
      <c r="X27" s="680"/>
      <c r="Y27" s="681"/>
      <c r="Z27" s="682">
        <v>13.3</v>
      </c>
      <c r="AA27" s="682"/>
      <c r="AB27" s="682"/>
      <c r="AC27" s="682"/>
      <c r="AD27" s="683" t="s">
        <v>238</v>
      </c>
      <c r="AE27" s="683"/>
      <c r="AF27" s="683"/>
      <c r="AG27" s="683"/>
      <c r="AH27" s="683"/>
      <c r="AI27" s="683"/>
      <c r="AJ27" s="683"/>
      <c r="AK27" s="683"/>
      <c r="AL27" s="684" t="s">
        <v>238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31283758</v>
      </c>
      <c r="BH27" s="680"/>
      <c r="BI27" s="680"/>
      <c r="BJ27" s="680"/>
      <c r="BK27" s="680"/>
      <c r="BL27" s="680"/>
      <c r="BM27" s="680"/>
      <c r="BN27" s="681"/>
      <c r="BO27" s="682">
        <v>100</v>
      </c>
      <c r="BP27" s="682"/>
      <c r="BQ27" s="682"/>
      <c r="BR27" s="682"/>
      <c r="BS27" s="688">
        <v>462948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22625866</v>
      </c>
      <c r="CS27" s="715"/>
      <c r="CT27" s="715"/>
      <c r="CU27" s="715"/>
      <c r="CV27" s="715"/>
      <c r="CW27" s="715"/>
      <c r="CX27" s="715"/>
      <c r="CY27" s="716"/>
      <c r="CZ27" s="684">
        <v>21.7</v>
      </c>
      <c r="DA27" s="713"/>
      <c r="DB27" s="713"/>
      <c r="DC27" s="717"/>
      <c r="DD27" s="688">
        <v>7470288</v>
      </c>
      <c r="DE27" s="715"/>
      <c r="DF27" s="715"/>
      <c r="DG27" s="715"/>
      <c r="DH27" s="715"/>
      <c r="DI27" s="715"/>
      <c r="DJ27" s="715"/>
      <c r="DK27" s="716"/>
      <c r="DL27" s="688">
        <v>7423840</v>
      </c>
      <c r="DM27" s="715"/>
      <c r="DN27" s="715"/>
      <c r="DO27" s="715"/>
      <c r="DP27" s="715"/>
      <c r="DQ27" s="715"/>
      <c r="DR27" s="715"/>
      <c r="DS27" s="715"/>
      <c r="DT27" s="715"/>
      <c r="DU27" s="715"/>
      <c r="DV27" s="716"/>
      <c r="DW27" s="684">
        <v>13</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v>125941</v>
      </c>
      <c r="S28" s="680"/>
      <c r="T28" s="680"/>
      <c r="U28" s="680"/>
      <c r="V28" s="680"/>
      <c r="W28" s="680"/>
      <c r="X28" s="680"/>
      <c r="Y28" s="681"/>
      <c r="Z28" s="682">
        <v>0.1</v>
      </c>
      <c r="AA28" s="682"/>
      <c r="AB28" s="682"/>
      <c r="AC28" s="682"/>
      <c r="AD28" s="683">
        <v>125941</v>
      </c>
      <c r="AE28" s="683"/>
      <c r="AF28" s="683"/>
      <c r="AG28" s="683"/>
      <c r="AH28" s="683"/>
      <c r="AI28" s="683"/>
      <c r="AJ28" s="683"/>
      <c r="AK28" s="683"/>
      <c r="AL28" s="684">
        <v>0.2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13407031</v>
      </c>
      <c r="CS28" s="680"/>
      <c r="CT28" s="680"/>
      <c r="CU28" s="680"/>
      <c r="CV28" s="680"/>
      <c r="CW28" s="680"/>
      <c r="CX28" s="680"/>
      <c r="CY28" s="681"/>
      <c r="CZ28" s="684">
        <v>12.9</v>
      </c>
      <c r="DA28" s="713"/>
      <c r="DB28" s="713"/>
      <c r="DC28" s="717"/>
      <c r="DD28" s="688">
        <v>13015749</v>
      </c>
      <c r="DE28" s="680"/>
      <c r="DF28" s="680"/>
      <c r="DG28" s="680"/>
      <c r="DH28" s="680"/>
      <c r="DI28" s="680"/>
      <c r="DJ28" s="680"/>
      <c r="DK28" s="681"/>
      <c r="DL28" s="688">
        <v>13015749</v>
      </c>
      <c r="DM28" s="680"/>
      <c r="DN28" s="680"/>
      <c r="DO28" s="680"/>
      <c r="DP28" s="680"/>
      <c r="DQ28" s="680"/>
      <c r="DR28" s="680"/>
      <c r="DS28" s="680"/>
      <c r="DT28" s="680"/>
      <c r="DU28" s="680"/>
      <c r="DV28" s="681"/>
      <c r="DW28" s="684">
        <v>22.7</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6019995</v>
      </c>
      <c r="S29" s="680"/>
      <c r="T29" s="680"/>
      <c r="U29" s="680"/>
      <c r="V29" s="680"/>
      <c r="W29" s="680"/>
      <c r="X29" s="680"/>
      <c r="Y29" s="681"/>
      <c r="Z29" s="682">
        <v>5.6</v>
      </c>
      <c r="AA29" s="682"/>
      <c r="AB29" s="682"/>
      <c r="AC29" s="682"/>
      <c r="AD29" s="683" t="s">
        <v>238</v>
      </c>
      <c r="AE29" s="683"/>
      <c r="AF29" s="683"/>
      <c r="AG29" s="683"/>
      <c r="AH29" s="683"/>
      <c r="AI29" s="683"/>
      <c r="AJ29" s="683"/>
      <c r="AK29" s="683"/>
      <c r="AL29" s="684" t="s">
        <v>238</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13407031</v>
      </c>
      <c r="CS29" s="715"/>
      <c r="CT29" s="715"/>
      <c r="CU29" s="715"/>
      <c r="CV29" s="715"/>
      <c r="CW29" s="715"/>
      <c r="CX29" s="715"/>
      <c r="CY29" s="716"/>
      <c r="CZ29" s="684">
        <v>12.9</v>
      </c>
      <c r="DA29" s="713"/>
      <c r="DB29" s="713"/>
      <c r="DC29" s="717"/>
      <c r="DD29" s="688">
        <v>13015749</v>
      </c>
      <c r="DE29" s="715"/>
      <c r="DF29" s="715"/>
      <c r="DG29" s="715"/>
      <c r="DH29" s="715"/>
      <c r="DI29" s="715"/>
      <c r="DJ29" s="715"/>
      <c r="DK29" s="716"/>
      <c r="DL29" s="688">
        <v>13015749</v>
      </c>
      <c r="DM29" s="715"/>
      <c r="DN29" s="715"/>
      <c r="DO29" s="715"/>
      <c r="DP29" s="715"/>
      <c r="DQ29" s="715"/>
      <c r="DR29" s="715"/>
      <c r="DS29" s="715"/>
      <c r="DT29" s="715"/>
      <c r="DU29" s="715"/>
      <c r="DV29" s="716"/>
      <c r="DW29" s="684">
        <v>22.7</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568000</v>
      </c>
      <c r="S30" s="680"/>
      <c r="T30" s="680"/>
      <c r="U30" s="680"/>
      <c r="V30" s="680"/>
      <c r="W30" s="680"/>
      <c r="X30" s="680"/>
      <c r="Y30" s="681"/>
      <c r="Z30" s="682">
        <v>0.5</v>
      </c>
      <c r="AA30" s="682"/>
      <c r="AB30" s="682"/>
      <c r="AC30" s="682"/>
      <c r="AD30" s="683">
        <v>271086</v>
      </c>
      <c r="AE30" s="683"/>
      <c r="AF30" s="683"/>
      <c r="AG30" s="683"/>
      <c r="AH30" s="683"/>
      <c r="AI30" s="683"/>
      <c r="AJ30" s="683"/>
      <c r="AK30" s="683"/>
      <c r="AL30" s="684">
        <v>0.5</v>
      </c>
      <c r="AM30" s="685"/>
      <c r="AN30" s="685"/>
      <c r="AO30" s="686"/>
      <c r="AP30" s="727" t="s">
        <v>305</v>
      </c>
      <c r="AQ30" s="728"/>
      <c r="AR30" s="728"/>
      <c r="AS30" s="728"/>
      <c r="AT30" s="733" t="s">
        <v>306</v>
      </c>
      <c r="AU30" s="226"/>
      <c r="AV30" s="226"/>
      <c r="AW30" s="226"/>
      <c r="AX30" s="665" t="s">
        <v>182</v>
      </c>
      <c r="AY30" s="666"/>
      <c r="AZ30" s="666"/>
      <c r="BA30" s="666"/>
      <c r="BB30" s="666"/>
      <c r="BC30" s="666"/>
      <c r="BD30" s="666"/>
      <c r="BE30" s="666"/>
      <c r="BF30" s="667"/>
      <c r="BG30" s="739">
        <v>99.6</v>
      </c>
      <c r="BH30" s="740"/>
      <c r="BI30" s="740"/>
      <c r="BJ30" s="740"/>
      <c r="BK30" s="740"/>
      <c r="BL30" s="740"/>
      <c r="BM30" s="674">
        <v>98.6</v>
      </c>
      <c r="BN30" s="740"/>
      <c r="BO30" s="740"/>
      <c r="BP30" s="740"/>
      <c r="BQ30" s="741"/>
      <c r="BR30" s="739">
        <v>99.6</v>
      </c>
      <c r="BS30" s="740"/>
      <c r="BT30" s="740"/>
      <c r="BU30" s="740"/>
      <c r="BV30" s="740"/>
      <c r="BW30" s="740"/>
      <c r="BX30" s="674">
        <v>98.4</v>
      </c>
      <c r="BY30" s="740"/>
      <c r="BZ30" s="740"/>
      <c r="CA30" s="740"/>
      <c r="CB30" s="741"/>
      <c r="CD30" s="744"/>
      <c r="CE30" s="745"/>
      <c r="CF30" s="694" t="s">
        <v>307</v>
      </c>
      <c r="CG30" s="695"/>
      <c r="CH30" s="695"/>
      <c r="CI30" s="695"/>
      <c r="CJ30" s="695"/>
      <c r="CK30" s="695"/>
      <c r="CL30" s="695"/>
      <c r="CM30" s="695"/>
      <c r="CN30" s="695"/>
      <c r="CO30" s="695"/>
      <c r="CP30" s="695"/>
      <c r="CQ30" s="696"/>
      <c r="CR30" s="679">
        <v>12573523</v>
      </c>
      <c r="CS30" s="680"/>
      <c r="CT30" s="680"/>
      <c r="CU30" s="680"/>
      <c r="CV30" s="680"/>
      <c r="CW30" s="680"/>
      <c r="CX30" s="680"/>
      <c r="CY30" s="681"/>
      <c r="CZ30" s="684">
        <v>12.1</v>
      </c>
      <c r="DA30" s="713"/>
      <c r="DB30" s="713"/>
      <c r="DC30" s="717"/>
      <c r="DD30" s="688">
        <v>12220617</v>
      </c>
      <c r="DE30" s="680"/>
      <c r="DF30" s="680"/>
      <c r="DG30" s="680"/>
      <c r="DH30" s="680"/>
      <c r="DI30" s="680"/>
      <c r="DJ30" s="680"/>
      <c r="DK30" s="681"/>
      <c r="DL30" s="688">
        <v>12220617</v>
      </c>
      <c r="DM30" s="680"/>
      <c r="DN30" s="680"/>
      <c r="DO30" s="680"/>
      <c r="DP30" s="680"/>
      <c r="DQ30" s="680"/>
      <c r="DR30" s="680"/>
      <c r="DS30" s="680"/>
      <c r="DT30" s="680"/>
      <c r="DU30" s="680"/>
      <c r="DV30" s="681"/>
      <c r="DW30" s="684">
        <v>21.3</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1228512</v>
      </c>
      <c r="S31" s="680"/>
      <c r="T31" s="680"/>
      <c r="U31" s="680"/>
      <c r="V31" s="680"/>
      <c r="W31" s="680"/>
      <c r="X31" s="680"/>
      <c r="Y31" s="681"/>
      <c r="Z31" s="682">
        <v>1.1000000000000001</v>
      </c>
      <c r="AA31" s="682"/>
      <c r="AB31" s="682"/>
      <c r="AC31" s="682"/>
      <c r="AD31" s="683" t="s">
        <v>238</v>
      </c>
      <c r="AE31" s="683"/>
      <c r="AF31" s="683"/>
      <c r="AG31" s="683"/>
      <c r="AH31" s="683"/>
      <c r="AI31" s="683"/>
      <c r="AJ31" s="683"/>
      <c r="AK31" s="683"/>
      <c r="AL31" s="684" t="s">
        <v>229</v>
      </c>
      <c r="AM31" s="685"/>
      <c r="AN31" s="685"/>
      <c r="AO31" s="686"/>
      <c r="AP31" s="729"/>
      <c r="AQ31" s="730"/>
      <c r="AR31" s="730"/>
      <c r="AS31" s="730"/>
      <c r="AT31" s="734"/>
      <c r="AU31" s="225" t="s">
        <v>309</v>
      </c>
      <c r="AV31" s="225"/>
      <c r="AW31" s="225"/>
      <c r="AX31" s="676" t="s">
        <v>310</v>
      </c>
      <c r="AY31" s="677"/>
      <c r="AZ31" s="677"/>
      <c r="BA31" s="677"/>
      <c r="BB31" s="677"/>
      <c r="BC31" s="677"/>
      <c r="BD31" s="677"/>
      <c r="BE31" s="677"/>
      <c r="BF31" s="678"/>
      <c r="BG31" s="736">
        <v>99.6</v>
      </c>
      <c r="BH31" s="715"/>
      <c r="BI31" s="715"/>
      <c r="BJ31" s="715"/>
      <c r="BK31" s="715"/>
      <c r="BL31" s="715"/>
      <c r="BM31" s="685">
        <v>98.7</v>
      </c>
      <c r="BN31" s="737"/>
      <c r="BO31" s="737"/>
      <c r="BP31" s="737"/>
      <c r="BQ31" s="738"/>
      <c r="BR31" s="736">
        <v>99.6</v>
      </c>
      <c r="BS31" s="715"/>
      <c r="BT31" s="715"/>
      <c r="BU31" s="715"/>
      <c r="BV31" s="715"/>
      <c r="BW31" s="715"/>
      <c r="BX31" s="685">
        <v>98.5</v>
      </c>
      <c r="BY31" s="737"/>
      <c r="BZ31" s="737"/>
      <c r="CA31" s="737"/>
      <c r="CB31" s="738"/>
      <c r="CD31" s="744"/>
      <c r="CE31" s="745"/>
      <c r="CF31" s="694" t="s">
        <v>311</v>
      </c>
      <c r="CG31" s="695"/>
      <c r="CH31" s="695"/>
      <c r="CI31" s="695"/>
      <c r="CJ31" s="695"/>
      <c r="CK31" s="695"/>
      <c r="CL31" s="695"/>
      <c r="CM31" s="695"/>
      <c r="CN31" s="695"/>
      <c r="CO31" s="695"/>
      <c r="CP31" s="695"/>
      <c r="CQ31" s="696"/>
      <c r="CR31" s="679">
        <v>833508</v>
      </c>
      <c r="CS31" s="715"/>
      <c r="CT31" s="715"/>
      <c r="CU31" s="715"/>
      <c r="CV31" s="715"/>
      <c r="CW31" s="715"/>
      <c r="CX31" s="715"/>
      <c r="CY31" s="716"/>
      <c r="CZ31" s="684">
        <v>0.8</v>
      </c>
      <c r="DA31" s="713"/>
      <c r="DB31" s="713"/>
      <c r="DC31" s="717"/>
      <c r="DD31" s="688">
        <v>795132</v>
      </c>
      <c r="DE31" s="715"/>
      <c r="DF31" s="715"/>
      <c r="DG31" s="715"/>
      <c r="DH31" s="715"/>
      <c r="DI31" s="715"/>
      <c r="DJ31" s="715"/>
      <c r="DK31" s="716"/>
      <c r="DL31" s="688">
        <v>795132</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3050451</v>
      </c>
      <c r="S32" s="680"/>
      <c r="T32" s="680"/>
      <c r="U32" s="680"/>
      <c r="V32" s="680"/>
      <c r="W32" s="680"/>
      <c r="X32" s="680"/>
      <c r="Y32" s="681"/>
      <c r="Z32" s="682">
        <v>2.8</v>
      </c>
      <c r="AA32" s="682"/>
      <c r="AB32" s="682"/>
      <c r="AC32" s="682"/>
      <c r="AD32" s="683" t="s">
        <v>229</v>
      </c>
      <c r="AE32" s="683"/>
      <c r="AF32" s="683"/>
      <c r="AG32" s="683"/>
      <c r="AH32" s="683"/>
      <c r="AI32" s="683"/>
      <c r="AJ32" s="683"/>
      <c r="AK32" s="683"/>
      <c r="AL32" s="684" t="s">
        <v>238</v>
      </c>
      <c r="AM32" s="685"/>
      <c r="AN32" s="685"/>
      <c r="AO32" s="686"/>
      <c r="AP32" s="731"/>
      <c r="AQ32" s="732"/>
      <c r="AR32" s="732"/>
      <c r="AS32" s="732"/>
      <c r="AT32" s="735"/>
      <c r="AU32" s="227"/>
      <c r="AV32" s="227"/>
      <c r="AW32" s="227"/>
      <c r="AX32" s="724" t="s">
        <v>313</v>
      </c>
      <c r="AY32" s="725"/>
      <c r="AZ32" s="725"/>
      <c r="BA32" s="725"/>
      <c r="BB32" s="725"/>
      <c r="BC32" s="725"/>
      <c r="BD32" s="725"/>
      <c r="BE32" s="725"/>
      <c r="BF32" s="726"/>
      <c r="BG32" s="748">
        <v>99.6</v>
      </c>
      <c r="BH32" s="749"/>
      <c r="BI32" s="749"/>
      <c r="BJ32" s="749"/>
      <c r="BK32" s="749"/>
      <c r="BL32" s="749"/>
      <c r="BM32" s="750">
        <v>98.4</v>
      </c>
      <c r="BN32" s="749"/>
      <c r="BO32" s="749"/>
      <c r="BP32" s="749"/>
      <c r="BQ32" s="751"/>
      <c r="BR32" s="748">
        <v>99.6</v>
      </c>
      <c r="BS32" s="749"/>
      <c r="BT32" s="749"/>
      <c r="BU32" s="749"/>
      <c r="BV32" s="749"/>
      <c r="BW32" s="749"/>
      <c r="BX32" s="750">
        <v>98.3</v>
      </c>
      <c r="BY32" s="749"/>
      <c r="BZ32" s="749"/>
      <c r="CA32" s="749"/>
      <c r="CB32" s="751"/>
      <c r="CD32" s="746"/>
      <c r="CE32" s="747"/>
      <c r="CF32" s="694" t="s">
        <v>314</v>
      </c>
      <c r="CG32" s="695"/>
      <c r="CH32" s="695"/>
      <c r="CI32" s="695"/>
      <c r="CJ32" s="695"/>
      <c r="CK32" s="695"/>
      <c r="CL32" s="695"/>
      <c r="CM32" s="695"/>
      <c r="CN32" s="695"/>
      <c r="CO32" s="695"/>
      <c r="CP32" s="695"/>
      <c r="CQ32" s="696"/>
      <c r="CR32" s="679" t="s">
        <v>238</v>
      </c>
      <c r="CS32" s="680"/>
      <c r="CT32" s="680"/>
      <c r="CU32" s="680"/>
      <c r="CV32" s="680"/>
      <c r="CW32" s="680"/>
      <c r="CX32" s="680"/>
      <c r="CY32" s="681"/>
      <c r="CZ32" s="684" t="s">
        <v>229</v>
      </c>
      <c r="DA32" s="713"/>
      <c r="DB32" s="713"/>
      <c r="DC32" s="717"/>
      <c r="DD32" s="688" t="s">
        <v>229</v>
      </c>
      <c r="DE32" s="680"/>
      <c r="DF32" s="680"/>
      <c r="DG32" s="680"/>
      <c r="DH32" s="680"/>
      <c r="DI32" s="680"/>
      <c r="DJ32" s="680"/>
      <c r="DK32" s="681"/>
      <c r="DL32" s="688" t="s">
        <v>238</v>
      </c>
      <c r="DM32" s="680"/>
      <c r="DN32" s="680"/>
      <c r="DO32" s="680"/>
      <c r="DP32" s="680"/>
      <c r="DQ32" s="680"/>
      <c r="DR32" s="680"/>
      <c r="DS32" s="680"/>
      <c r="DT32" s="680"/>
      <c r="DU32" s="680"/>
      <c r="DV32" s="681"/>
      <c r="DW32" s="684" t="s">
        <v>238</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1430026</v>
      </c>
      <c r="S33" s="680"/>
      <c r="T33" s="680"/>
      <c r="U33" s="680"/>
      <c r="V33" s="680"/>
      <c r="W33" s="680"/>
      <c r="X33" s="680"/>
      <c r="Y33" s="681"/>
      <c r="Z33" s="682">
        <v>1.3</v>
      </c>
      <c r="AA33" s="682"/>
      <c r="AB33" s="682"/>
      <c r="AC33" s="682"/>
      <c r="AD33" s="683" t="s">
        <v>238</v>
      </c>
      <c r="AE33" s="683"/>
      <c r="AF33" s="683"/>
      <c r="AG33" s="683"/>
      <c r="AH33" s="683"/>
      <c r="AI33" s="683"/>
      <c r="AJ33" s="683"/>
      <c r="AK33" s="683"/>
      <c r="AL33" s="684" t="s">
        <v>238</v>
      </c>
      <c r="AM33" s="685"/>
      <c r="AN33" s="685"/>
      <c r="AO33" s="686"/>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94" t="s">
        <v>316</v>
      </c>
      <c r="CE33" s="695"/>
      <c r="CF33" s="695"/>
      <c r="CG33" s="695"/>
      <c r="CH33" s="695"/>
      <c r="CI33" s="695"/>
      <c r="CJ33" s="695"/>
      <c r="CK33" s="695"/>
      <c r="CL33" s="695"/>
      <c r="CM33" s="695"/>
      <c r="CN33" s="695"/>
      <c r="CO33" s="695"/>
      <c r="CP33" s="695"/>
      <c r="CQ33" s="696"/>
      <c r="CR33" s="679">
        <v>31388825</v>
      </c>
      <c r="CS33" s="715"/>
      <c r="CT33" s="715"/>
      <c r="CU33" s="715"/>
      <c r="CV33" s="715"/>
      <c r="CW33" s="715"/>
      <c r="CX33" s="715"/>
      <c r="CY33" s="716"/>
      <c r="CZ33" s="684">
        <v>30.1</v>
      </c>
      <c r="DA33" s="713"/>
      <c r="DB33" s="713"/>
      <c r="DC33" s="717"/>
      <c r="DD33" s="688">
        <v>22624972</v>
      </c>
      <c r="DE33" s="715"/>
      <c r="DF33" s="715"/>
      <c r="DG33" s="715"/>
      <c r="DH33" s="715"/>
      <c r="DI33" s="715"/>
      <c r="DJ33" s="715"/>
      <c r="DK33" s="716"/>
      <c r="DL33" s="688">
        <v>18360071</v>
      </c>
      <c r="DM33" s="715"/>
      <c r="DN33" s="715"/>
      <c r="DO33" s="715"/>
      <c r="DP33" s="715"/>
      <c r="DQ33" s="715"/>
      <c r="DR33" s="715"/>
      <c r="DS33" s="715"/>
      <c r="DT33" s="715"/>
      <c r="DU33" s="715"/>
      <c r="DV33" s="716"/>
      <c r="DW33" s="684">
        <v>32</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5046330</v>
      </c>
      <c r="S34" s="680"/>
      <c r="T34" s="680"/>
      <c r="U34" s="680"/>
      <c r="V34" s="680"/>
      <c r="W34" s="680"/>
      <c r="X34" s="680"/>
      <c r="Y34" s="681"/>
      <c r="Z34" s="682">
        <v>4.7</v>
      </c>
      <c r="AA34" s="682"/>
      <c r="AB34" s="682"/>
      <c r="AC34" s="682"/>
      <c r="AD34" s="683">
        <v>66655</v>
      </c>
      <c r="AE34" s="683"/>
      <c r="AF34" s="683"/>
      <c r="AG34" s="683"/>
      <c r="AH34" s="683"/>
      <c r="AI34" s="683"/>
      <c r="AJ34" s="683"/>
      <c r="AK34" s="683"/>
      <c r="AL34" s="684">
        <v>0.1</v>
      </c>
      <c r="AM34" s="685"/>
      <c r="AN34" s="685"/>
      <c r="AO34" s="686"/>
      <c r="AP34" s="230"/>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10428938</v>
      </c>
      <c r="CS34" s="680"/>
      <c r="CT34" s="680"/>
      <c r="CU34" s="680"/>
      <c r="CV34" s="680"/>
      <c r="CW34" s="680"/>
      <c r="CX34" s="680"/>
      <c r="CY34" s="681"/>
      <c r="CZ34" s="684">
        <v>10</v>
      </c>
      <c r="DA34" s="713"/>
      <c r="DB34" s="713"/>
      <c r="DC34" s="717"/>
      <c r="DD34" s="688">
        <v>7872626</v>
      </c>
      <c r="DE34" s="680"/>
      <c r="DF34" s="680"/>
      <c r="DG34" s="680"/>
      <c r="DH34" s="680"/>
      <c r="DI34" s="680"/>
      <c r="DJ34" s="680"/>
      <c r="DK34" s="681"/>
      <c r="DL34" s="688">
        <v>7350637</v>
      </c>
      <c r="DM34" s="680"/>
      <c r="DN34" s="680"/>
      <c r="DO34" s="680"/>
      <c r="DP34" s="680"/>
      <c r="DQ34" s="680"/>
      <c r="DR34" s="680"/>
      <c r="DS34" s="680"/>
      <c r="DT34" s="680"/>
      <c r="DU34" s="680"/>
      <c r="DV34" s="681"/>
      <c r="DW34" s="684">
        <v>12.8</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14720600</v>
      </c>
      <c r="S35" s="680"/>
      <c r="T35" s="680"/>
      <c r="U35" s="680"/>
      <c r="V35" s="680"/>
      <c r="W35" s="680"/>
      <c r="X35" s="680"/>
      <c r="Y35" s="681"/>
      <c r="Z35" s="682">
        <v>13.6</v>
      </c>
      <c r="AA35" s="682"/>
      <c r="AB35" s="682"/>
      <c r="AC35" s="682"/>
      <c r="AD35" s="683" t="s">
        <v>238</v>
      </c>
      <c r="AE35" s="683"/>
      <c r="AF35" s="683"/>
      <c r="AG35" s="683"/>
      <c r="AH35" s="683"/>
      <c r="AI35" s="683"/>
      <c r="AJ35" s="683"/>
      <c r="AK35" s="683"/>
      <c r="AL35" s="684" t="s">
        <v>238</v>
      </c>
      <c r="AM35" s="685"/>
      <c r="AN35" s="685"/>
      <c r="AO35" s="686"/>
      <c r="AP35" s="230"/>
      <c r="AQ35" s="752" t="s">
        <v>322</v>
      </c>
      <c r="AR35" s="753"/>
      <c r="AS35" s="753"/>
      <c r="AT35" s="753"/>
      <c r="AU35" s="753"/>
      <c r="AV35" s="753"/>
      <c r="AW35" s="753"/>
      <c r="AX35" s="753"/>
      <c r="AY35" s="754"/>
      <c r="AZ35" s="668">
        <v>12074488</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574783</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708718</v>
      </c>
      <c r="CS35" s="715"/>
      <c r="CT35" s="715"/>
      <c r="CU35" s="715"/>
      <c r="CV35" s="715"/>
      <c r="CW35" s="715"/>
      <c r="CX35" s="715"/>
      <c r="CY35" s="716"/>
      <c r="CZ35" s="684">
        <v>0.7</v>
      </c>
      <c r="DA35" s="713"/>
      <c r="DB35" s="713"/>
      <c r="DC35" s="717"/>
      <c r="DD35" s="688">
        <v>599986</v>
      </c>
      <c r="DE35" s="715"/>
      <c r="DF35" s="715"/>
      <c r="DG35" s="715"/>
      <c r="DH35" s="715"/>
      <c r="DI35" s="715"/>
      <c r="DJ35" s="715"/>
      <c r="DK35" s="716"/>
      <c r="DL35" s="688">
        <v>599986</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238</v>
      </c>
      <c r="S36" s="680"/>
      <c r="T36" s="680"/>
      <c r="U36" s="680"/>
      <c r="V36" s="680"/>
      <c r="W36" s="680"/>
      <c r="X36" s="680"/>
      <c r="Y36" s="681"/>
      <c r="Z36" s="682" t="s">
        <v>229</v>
      </c>
      <c r="AA36" s="682"/>
      <c r="AB36" s="682"/>
      <c r="AC36" s="682"/>
      <c r="AD36" s="683" t="s">
        <v>238</v>
      </c>
      <c r="AE36" s="683"/>
      <c r="AF36" s="683"/>
      <c r="AG36" s="683"/>
      <c r="AH36" s="683"/>
      <c r="AI36" s="683"/>
      <c r="AJ36" s="683"/>
      <c r="AK36" s="683"/>
      <c r="AL36" s="684" t="s">
        <v>229</v>
      </c>
      <c r="AM36" s="685"/>
      <c r="AN36" s="685"/>
      <c r="AO36" s="686"/>
      <c r="AQ36" s="756" t="s">
        <v>326</v>
      </c>
      <c r="AR36" s="757"/>
      <c r="AS36" s="757"/>
      <c r="AT36" s="757"/>
      <c r="AU36" s="757"/>
      <c r="AV36" s="757"/>
      <c r="AW36" s="757"/>
      <c r="AX36" s="757"/>
      <c r="AY36" s="758"/>
      <c r="AZ36" s="679">
        <v>2049584</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427855</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5659683</v>
      </c>
      <c r="CS36" s="680"/>
      <c r="CT36" s="680"/>
      <c r="CU36" s="680"/>
      <c r="CV36" s="680"/>
      <c r="CW36" s="680"/>
      <c r="CX36" s="680"/>
      <c r="CY36" s="681"/>
      <c r="CZ36" s="684">
        <v>5.4</v>
      </c>
      <c r="DA36" s="713"/>
      <c r="DB36" s="713"/>
      <c r="DC36" s="717"/>
      <c r="DD36" s="688">
        <v>5093718</v>
      </c>
      <c r="DE36" s="680"/>
      <c r="DF36" s="680"/>
      <c r="DG36" s="680"/>
      <c r="DH36" s="680"/>
      <c r="DI36" s="680"/>
      <c r="DJ36" s="680"/>
      <c r="DK36" s="681"/>
      <c r="DL36" s="688">
        <v>2917479</v>
      </c>
      <c r="DM36" s="680"/>
      <c r="DN36" s="680"/>
      <c r="DO36" s="680"/>
      <c r="DP36" s="680"/>
      <c r="DQ36" s="680"/>
      <c r="DR36" s="680"/>
      <c r="DS36" s="680"/>
      <c r="DT36" s="680"/>
      <c r="DU36" s="680"/>
      <c r="DV36" s="681"/>
      <c r="DW36" s="684">
        <v>5.0999999999999996</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3853200</v>
      </c>
      <c r="S37" s="680"/>
      <c r="T37" s="680"/>
      <c r="U37" s="680"/>
      <c r="V37" s="680"/>
      <c r="W37" s="680"/>
      <c r="X37" s="680"/>
      <c r="Y37" s="681"/>
      <c r="Z37" s="682">
        <v>3.6</v>
      </c>
      <c r="AA37" s="682"/>
      <c r="AB37" s="682"/>
      <c r="AC37" s="682"/>
      <c r="AD37" s="683" t="s">
        <v>229</v>
      </c>
      <c r="AE37" s="683"/>
      <c r="AF37" s="683"/>
      <c r="AG37" s="683"/>
      <c r="AH37" s="683"/>
      <c r="AI37" s="683"/>
      <c r="AJ37" s="683"/>
      <c r="AK37" s="683"/>
      <c r="AL37" s="684" t="s">
        <v>229</v>
      </c>
      <c r="AM37" s="685"/>
      <c r="AN37" s="685"/>
      <c r="AO37" s="686"/>
      <c r="AQ37" s="756" t="s">
        <v>330</v>
      </c>
      <c r="AR37" s="757"/>
      <c r="AS37" s="757"/>
      <c r="AT37" s="757"/>
      <c r="AU37" s="757"/>
      <c r="AV37" s="757"/>
      <c r="AW37" s="757"/>
      <c r="AX37" s="757"/>
      <c r="AY37" s="758"/>
      <c r="AZ37" s="679">
        <v>500000</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29169</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16075</v>
      </c>
      <c r="CS37" s="715"/>
      <c r="CT37" s="715"/>
      <c r="CU37" s="715"/>
      <c r="CV37" s="715"/>
      <c r="CW37" s="715"/>
      <c r="CX37" s="715"/>
      <c r="CY37" s="716"/>
      <c r="CZ37" s="684">
        <v>0</v>
      </c>
      <c r="DA37" s="713"/>
      <c r="DB37" s="713"/>
      <c r="DC37" s="717"/>
      <c r="DD37" s="688">
        <v>16075</v>
      </c>
      <c r="DE37" s="715"/>
      <c r="DF37" s="715"/>
      <c r="DG37" s="715"/>
      <c r="DH37" s="715"/>
      <c r="DI37" s="715"/>
      <c r="DJ37" s="715"/>
      <c r="DK37" s="716"/>
      <c r="DL37" s="688">
        <v>15715</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108154049</v>
      </c>
      <c r="S38" s="760"/>
      <c r="T38" s="760"/>
      <c r="U38" s="760"/>
      <c r="V38" s="760"/>
      <c r="W38" s="760"/>
      <c r="X38" s="760"/>
      <c r="Y38" s="761"/>
      <c r="Z38" s="762">
        <v>100</v>
      </c>
      <c r="AA38" s="762"/>
      <c r="AB38" s="762"/>
      <c r="AC38" s="762"/>
      <c r="AD38" s="763">
        <v>53451385</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207916</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42842</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9910315</v>
      </c>
      <c r="CS38" s="680"/>
      <c r="CT38" s="680"/>
      <c r="CU38" s="680"/>
      <c r="CV38" s="680"/>
      <c r="CW38" s="680"/>
      <c r="CX38" s="680"/>
      <c r="CY38" s="681"/>
      <c r="CZ38" s="684">
        <v>9.5</v>
      </c>
      <c r="DA38" s="713"/>
      <c r="DB38" s="713"/>
      <c r="DC38" s="717"/>
      <c r="DD38" s="688">
        <v>8453673</v>
      </c>
      <c r="DE38" s="680"/>
      <c r="DF38" s="680"/>
      <c r="DG38" s="680"/>
      <c r="DH38" s="680"/>
      <c r="DI38" s="680"/>
      <c r="DJ38" s="680"/>
      <c r="DK38" s="681"/>
      <c r="DL38" s="688">
        <v>7425037</v>
      </c>
      <c r="DM38" s="680"/>
      <c r="DN38" s="680"/>
      <c r="DO38" s="680"/>
      <c r="DP38" s="680"/>
      <c r="DQ38" s="680"/>
      <c r="DR38" s="680"/>
      <c r="DS38" s="680"/>
      <c r="DT38" s="680"/>
      <c r="DU38" s="680"/>
      <c r="DV38" s="681"/>
      <c r="DW38" s="684">
        <v>13</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v>158539</v>
      </c>
      <c r="BA39" s="680"/>
      <c r="BB39" s="680"/>
      <c r="BC39" s="680"/>
      <c r="BD39" s="715"/>
      <c r="BE39" s="715"/>
      <c r="BF39" s="738"/>
      <c r="BG39" s="770" t="s">
        <v>338</v>
      </c>
      <c r="BH39" s="771"/>
      <c r="BI39" s="771"/>
      <c r="BJ39" s="771"/>
      <c r="BK39" s="771"/>
      <c r="BL39" s="231"/>
      <c r="BM39" s="695" t="s">
        <v>339</v>
      </c>
      <c r="BN39" s="695"/>
      <c r="BO39" s="695"/>
      <c r="BP39" s="695"/>
      <c r="BQ39" s="695"/>
      <c r="BR39" s="695"/>
      <c r="BS39" s="695"/>
      <c r="BT39" s="695"/>
      <c r="BU39" s="696"/>
      <c r="BV39" s="679">
        <v>95</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543470</v>
      </c>
      <c r="CS39" s="715"/>
      <c r="CT39" s="715"/>
      <c r="CU39" s="715"/>
      <c r="CV39" s="715"/>
      <c r="CW39" s="715"/>
      <c r="CX39" s="715"/>
      <c r="CY39" s="716"/>
      <c r="CZ39" s="684">
        <v>0.5</v>
      </c>
      <c r="DA39" s="713"/>
      <c r="DB39" s="713"/>
      <c r="DC39" s="717"/>
      <c r="DD39" s="688">
        <v>538037</v>
      </c>
      <c r="DE39" s="715"/>
      <c r="DF39" s="715"/>
      <c r="DG39" s="715"/>
      <c r="DH39" s="715"/>
      <c r="DI39" s="715"/>
      <c r="DJ39" s="715"/>
      <c r="DK39" s="716"/>
      <c r="DL39" s="688" t="s">
        <v>229</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1581977</v>
      </c>
      <c r="BA40" s="680"/>
      <c r="BB40" s="680"/>
      <c r="BC40" s="680"/>
      <c r="BD40" s="715"/>
      <c r="BE40" s="715"/>
      <c r="BF40" s="738"/>
      <c r="BG40" s="770"/>
      <c r="BH40" s="771"/>
      <c r="BI40" s="771"/>
      <c r="BJ40" s="771"/>
      <c r="BK40" s="771"/>
      <c r="BL40" s="231"/>
      <c r="BM40" s="695" t="s">
        <v>342</v>
      </c>
      <c r="BN40" s="695"/>
      <c r="BO40" s="695"/>
      <c r="BP40" s="695"/>
      <c r="BQ40" s="695"/>
      <c r="BR40" s="695"/>
      <c r="BS40" s="695"/>
      <c r="BT40" s="695"/>
      <c r="BU40" s="696"/>
      <c r="BV40" s="679" t="s">
        <v>229</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4137701</v>
      </c>
      <c r="CS40" s="680"/>
      <c r="CT40" s="680"/>
      <c r="CU40" s="680"/>
      <c r="CV40" s="680"/>
      <c r="CW40" s="680"/>
      <c r="CX40" s="680"/>
      <c r="CY40" s="681"/>
      <c r="CZ40" s="684">
        <v>4</v>
      </c>
      <c r="DA40" s="713"/>
      <c r="DB40" s="713"/>
      <c r="DC40" s="717"/>
      <c r="DD40" s="688">
        <v>66932</v>
      </c>
      <c r="DE40" s="680"/>
      <c r="DF40" s="680"/>
      <c r="DG40" s="680"/>
      <c r="DH40" s="680"/>
      <c r="DI40" s="680"/>
      <c r="DJ40" s="680"/>
      <c r="DK40" s="681"/>
      <c r="DL40" s="688">
        <v>66932</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7576472</v>
      </c>
      <c r="BA41" s="760"/>
      <c r="BB41" s="760"/>
      <c r="BC41" s="760"/>
      <c r="BD41" s="749"/>
      <c r="BE41" s="749"/>
      <c r="BF41" s="751"/>
      <c r="BG41" s="772"/>
      <c r="BH41" s="773"/>
      <c r="BI41" s="773"/>
      <c r="BJ41" s="773"/>
      <c r="BK41" s="773"/>
      <c r="BL41" s="232"/>
      <c r="BM41" s="704" t="s">
        <v>345</v>
      </c>
      <c r="BN41" s="704"/>
      <c r="BO41" s="704"/>
      <c r="BP41" s="704"/>
      <c r="BQ41" s="704"/>
      <c r="BR41" s="704"/>
      <c r="BS41" s="704"/>
      <c r="BT41" s="704"/>
      <c r="BU41" s="705"/>
      <c r="BV41" s="759">
        <v>393</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238</v>
      </c>
      <c r="CS41" s="715"/>
      <c r="CT41" s="715"/>
      <c r="CU41" s="715"/>
      <c r="CV41" s="715"/>
      <c r="CW41" s="715"/>
      <c r="CX41" s="715"/>
      <c r="CY41" s="716"/>
      <c r="CZ41" s="684" t="s">
        <v>229</v>
      </c>
      <c r="DA41" s="713"/>
      <c r="DB41" s="713"/>
      <c r="DC41" s="717"/>
      <c r="DD41" s="688" t="s">
        <v>238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5" t="s">
        <v>347</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76" t="s">
        <v>348</v>
      </c>
      <c r="CE42" s="677"/>
      <c r="CF42" s="677"/>
      <c r="CG42" s="677"/>
      <c r="CH42" s="677"/>
      <c r="CI42" s="677"/>
      <c r="CJ42" s="677"/>
      <c r="CK42" s="677"/>
      <c r="CL42" s="677"/>
      <c r="CM42" s="677"/>
      <c r="CN42" s="677"/>
      <c r="CO42" s="677"/>
      <c r="CP42" s="677"/>
      <c r="CQ42" s="678"/>
      <c r="CR42" s="679">
        <v>18689588</v>
      </c>
      <c r="CS42" s="680"/>
      <c r="CT42" s="680"/>
      <c r="CU42" s="680"/>
      <c r="CV42" s="680"/>
      <c r="CW42" s="680"/>
      <c r="CX42" s="680"/>
      <c r="CY42" s="681"/>
      <c r="CZ42" s="684">
        <v>17.899999999999999</v>
      </c>
      <c r="DA42" s="685"/>
      <c r="DB42" s="685"/>
      <c r="DC42" s="780"/>
      <c r="DD42" s="688">
        <v>5082989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5" t="s">
        <v>349</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76" t="s">
        <v>350</v>
      </c>
      <c r="CE43" s="677"/>
      <c r="CF43" s="677"/>
      <c r="CG43" s="677"/>
      <c r="CH43" s="677"/>
      <c r="CI43" s="677"/>
      <c r="CJ43" s="677"/>
      <c r="CK43" s="677"/>
      <c r="CL43" s="677"/>
      <c r="CM43" s="677"/>
      <c r="CN43" s="677"/>
      <c r="CO43" s="677"/>
      <c r="CP43" s="677"/>
      <c r="CQ43" s="678"/>
      <c r="CR43" s="679">
        <v>735085</v>
      </c>
      <c r="CS43" s="715"/>
      <c r="CT43" s="715"/>
      <c r="CU43" s="715"/>
      <c r="CV43" s="715"/>
      <c r="CW43" s="715"/>
      <c r="CX43" s="715"/>
      <c r="CY43" s="716"/>
      <c r="CZ43" s="684">
        <v>0.7</v>
      </c>
      <c r="DA43" s="713"/>
      <c r="DB43" s="713"/>
      <c r="DC43" s="717"/>
      <c r="DD43" s="688">
        <v>730285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36" t="s">
        <v>351</v>
      </c>
      <c r="CD44" s="791" t="s">
        <v>302</v>
      </c>
      <c r="CE44" s="792"/>
      <c r="CF44" s="676" t="s">
        <v>352</v>
      </c>
      <c r="CG44" s="677"/>
      <c r="CH44" s="677"/>
      <c r="CI44" s="677"/>
      <c r="CJ44" s="677"/>
      <c r="CK44" s="677"/>
      <c r="CL44" s="677"/>
      <c r="CM44" s="677"/>
      <c r="CN44" s="677"/>
      <c r="CO44" s="677"/>
      <c r="CP44" s="677"/>
      <c r="CQ44" s="678"/>
      <c r="CR44" s="679">
        <v>13120291</v>
      </c>
      <c r="CS44" s="680"/>
      <c r="CT44" s="680"/>
      <c r="CU44" s="680"/>
      <c r="CV44" s="680"/>
      <c r="CW44" s="680"/>
      <c r="CX44" s="680"/>
      <c r="CY44" s="681"/>
      <c r="CZ44" s="684">
        <v>12.6</v>
      </c>
      <c r="DA44" s="685"/>
      <c r="DB44" s="685"/>
      <c r="DC44" s="780"/>
      <c r="DD44" s="688">
        <v>3591730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3976054</v>
      </c>
      <c r="CS45" s="715"/>
      <c r="CT45" s="715"/>
      <c r="CU45" s="715"/>
      <c r="CV45" s="715"/>
      <c r="CW45" s="715"/>
      <c r="CX45" s="715"/>
      <c r="CY45" s="716"/>
      <c r="CZ45" s="684">
        <v>3.8</v>
      </c>
      <c r="DA45" s="713"/>
      <c r="DB45" s="713"/>
      <c r="DC45" s="717"/>
      <c r="DD45" s="688">
        <v>384741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8836013</v>
      </c>
      <c r="CS46" s="680"/>
      <c r="CT46" s="680"/>
      <c r="CU46" s="680"/>
      <c r="CV46" s="680"/>
      <c r="CW46" s="680"/>
      <c r="CX46" s="680"/>
      <c r="CY46" s="681"/>
      <c r="CZ46" s="684">
        <v>8.5</v>
      </c>
      <c r="DA46" s="685"/>
      <c r="DB46" s="685"/>
      <c r="DC46" s="780"/>
      <c r="DD46" s="688">
        <v>3192387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5569297</v>
      </c>
      <c r="CS47" s="715"/>
      <c r="CT47" s="715"/>
      <c r="CU47" s="715"/>
      <c r="CV47" s="715"/>
      <c r="CW47" s="715"/>
      <c r="CX47" s="715"/>
      <c r="CY47" s="716"/>
      <c r="CZ47" s="684">
        <v>5.3</v>
      </c>
      <c r="DA47" s="713"/>
      <c r="DB47" s="713"/>
      <c r="DC47" s="717"/>
      <c r="DD47" s="688">
        <v>1491259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238</v>
      </c>
      <c r="CS48" s="680"/>
      <c r="CT48" s="680"/>
      <c r="CU48" s="680"/>
      <c r="CV48" s="680"/>
      <c r="CW48" s="680"/>
      <c r="CX48" s="680"/>
      <c r="CY48" s="681"/>
      <c r="CZ48" s="684" t="s">
        <v>238</v>
      </c>
      <c r="DA48" s="685"/>
      <c r="DB48" s="685"/>
      <c r="DC48" s="780"/>
      <c r="DD48" s="688" t="s">
        <v>238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104317754</v>
      </c>
      <c r="CS49" s="749"/>
      <c r="CT49" s="749"/>
      <c r="CU49" s="749"/>
      <c r="CV49" s="749"/>
      <c r="CW49" s="749"/>
      <c r="CX49" s="749"/>
      <c r="CY49" s="781"/>
      <c r="CZ49" s="764">
        <v>100</v>
      </c>
      <c r="DA49" s="782"/>
      <c r="DB49" s="782"/>
      <c r="DC49" s="783"/>
      <c r="DD49" s="784">
        <v>65180741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L49vjyky96NhkFCmrlrbOkxDdqrPPv3ytNjMnnhNU94LMkhdPge7ypzxWDpwjwQxnUmMxuUgrvmuXVp1edBwxg==" saltValue="huf6irTRnTMtLncfn1Jd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358</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826" t="s">
        <v>359</v>
      </c>
      <c r="DK2" s="827"/>
      <c r="DL2" s="827"/>
      <c r="DM2" s="827"/>
      <c r="DN2" s="827"/>
      <c r="DO2" s="828"/>
      <c r="DP2" s="245"/>
      <c r="DQ2" s="826" t="s">
        <v>360</v>
      </c>
      <c r="DR2" s="827"/>
      <c r="DS2" s="827"/>
      <c r="DT2" s="827"/>
      <c r="DU2" s="827"/>
      <c r="DV2" s="827"/>
      <c r="DW2" s="827"/>
      <c r="DX2" s="827"/>
      <c r="DY2" s="827"/>
      <c r="DZ2" s="828"/>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48"/>
      <c r="BA4" s="248"/>
      <c r="BB4" s="248"/>
      <c r="BC4" s="248"/>
      <c r="BD4" s="248"/>
      <c r="BE4" s="249"/>
      <c r="BF4" s="249"/>
      <c r="BG4" s="249"/>
      <c r="BH4" s="249"/>
      <c r="BI4" s="249"/>
      <c r="BJ4" s="249"/>
      <c r="BK4" s="249"/>
      <c r="BL4" s="249"/>
      <c r="BM4" s="249"/>
      <c r="BN4" s="249"/>
      <c r="BO4" s="249"/>
      <c r="BP4" s="249"/>
      <c r="BQ4" s="248" t="s">
        <v>362</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2"/>
      <c r="BA5" s="252"/>
      <c r="BB5" s="252"/>
      <c r="BC5" s="252"/>
      <c r="BD5" s="252"/>
      <c r="BE5" s="253"/>
      <c r="BF5" s="253"/>
      <c r="BG5" s="253"/>
      <c r="BH5" s="253"/>
      <c r="BI5" s="253"/>
      <c r="BJ5" s="253"/>
      <c r="BK5" s="253"/>
      <c r="BL5" s="253"/>
      <c r="BM5" s="253"/>
      <c r="BN5" s="253"/>
      <c r="BO5" s="253"/>
      <c r="BP5" s="253"/>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0"/>
    </row>
    <row r="6" spans="1:131" s="251"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48"/>
      <c r="BA6" s="248"/>
      <c r="BB6" s="248"/>
      <c r="BC6" s="248"/>
      <c r="BD6" s="248"/>
      <c r="BE6" s="249"/>
      <c r="BF6" s="249"/>
      <c r="BG6" s="249"/>
      <c r="BH6" s="249"/>
      <c r="BI6" s="249"/>
      <c r="BJ6" s="249"/>
      <c r="BK6" s="249"/>
      <c r="BL6" s="249"/>
      <c r="BM6" s="249"/>
      <c r="BN6" s="249"/>
      <c r="BO6" s="249"/>
      <c r="BP6" s="249"/>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0"/>
    </row>
    <row r="7" spans="1:131" s="251" customFormat="1" ht="26.25" customHeight="1" thickTop="1" x14ac:dyDescent="0.15">
      <c r="A7" s="254">
        <v>1</v>
      </c>
      <c r="B7" s="811" t="s">
        <v>380</v>
      </c>
      <c r="C7" s="812"/>
      <c r="D7" s="812"/>
      <c r="E7" s="812"/>
      <c r="F7" s="812"/>
      <c r="G7" s="812"/>
      <c r="H7" s="812"/>
      <c r="I7" s="812"/>
      <c r="J7" s="812"/>
      <c r="K7" s="812"/>
      <c r="L7" s="812"/>
      <c r="M7" s="812"/>
      <c r="N7" s="812"/>
      <c r="O7" s="812"/>
      <c r="P7" s="813"/>
      <c r="Q7" s="814">
        <v>107985</v>
      </c>
      <c r="R7" s="815"/>
      <c r="S7" s="815"/>
      <c r="T7" s="815"/>
      <c r="U7" s="815"/>
      <c r="V7" s="815">
        <v>104266</v>
      </c>
      <c r="W7" s="815"/>
      <c r="X7" s="815"/>
      <c r="Y7" s="815"/>
      <c r="Z7" s="815"/>
      <c r="AA7" s="815">
        <v>3719</v>
      </c>
      <c r="AB7" s="815"/>
      <c r="AC7" s="815"/>
      <c r="AD7" s="815"/>
      <c r="AE7" s="816"/>
      <c r="AF7" s="817">
        <v>2728</v>
      </c>
      <c r="AG7" s="818"/>
      <c r="AH7" s="818"/>
      <c r="AI7" s="818"/>
      <c r="AJ7" s="819"/>
      <c r="AK7" s="854">
        <v>3047</v>
      </c>
      <c r="AL7" s="855"/>
      <c r="AM7" s="855"/>
      <c r="AN7" s="855"/>
      <c r="AO7" s="855"/>
      <c r="AP7" s="855">
        <v>124812</v>
      </c>
      <c r="AQ7" s="855"/>
      <c r="AR7" s="855"/>
      <c r="AS7" s="855"/>
      <c r="AT7" s="855"/>
      <c r="AU7" s="856"/>
      <c r="AV7" s="856"/>
      <c r="AW7" s="856"/>
      <c r="AX7" s="856"/>
      <c r="AY7" s="857"/>
      <c r="AZ7" s="248"/>
      <c r="BA7" s="248"/>
      <c r="BB7" s="248"/>
      <c r="BC7" s="248"/>
      <c r="BD7" s="248"/>
      <c r="BE7" s="249"/>
      <c r="BF7" s="249"/>
      <c r="BG7" s="249"/>
      <c r="BH7" s="249"/>
      <c r="BI7" s="249"/>
      <c r="BJ7" s="249"/>
      <c r="BK7" s="249"/>
      <c r="BL7" s="249"/>
      <c r="BM7" s="249"/>
      <c r="BN7" s="249"/>
      <c r="BO7" s="249"/>
      <c r="BP7" s="249"/>
      <c r="BQ7" s="255">
        <v>1</v>
      </c>
      <c r="BR7" s="256"/>
      <c r="BS7" s="858" t="s">
        <v>606</v>
      </c>
      <c r="BT7" s="859"/>
      <c r="BU7" s="859"/>
      <c r="BV7" s="859"/>
      <c r="BW7" s="859"/>
      <c r="BX7" s="859"/>
      <c r="BY7" s="859"/>
      <c r="BZ7" s="859"/>
      <c r="CA7" s="859"/>
      <c r="CB7" s="859"/>
      <c r="CC7" s="859"/>
      <c r="CD7" s="859"/>
      <c r="CE7" s="859"/>
      <c r="CF7" s="859"/>
      <c r="CG7" s="860"/>
      <c r="CH7" s="851">
        <v>7</v>
      </c>
      <c r="CI7" s="852"/>
      <c r="CJ7" s="852"/>
      <c r="CK7" s="852"/>
      <c r="CL7" s="853"/>
      <c r="CM7" s="851">
        <v>277</v>
      </c>
      <c r="CN7" s="852"/>
      <c r="CO7" s="852"/>
      <c r="CP7" s="852"/>
      <c r="CQ7" s="853"/>
      <c r="CR7" s="851">
        <v>170</v>
      </c>
      <c r="CS7" s="852"/>
      <c r="CT7" s="852"/>
      <c r="CU7" s="852"/>
      <c r="CV7" s="853"/>
      <c r="CW7" s="851" t="s">
        <v>622</v>
      </c>
      <c r="CX7" s="852"/>
      <c r="CY7" s="852"/>
      <c r="CZ7" s="852"/>
      <c r="DA7" s="853"/>
      <c r="DB7" s="851" t="s">
        <v>622</v>
      </c>
      <c r="DC7" s="852"/>
      <c r="DD7" s="852"/>
      <c r="DE7" s="852"/>
      <c r="DF7" s="853"/>
      <c r="DG7" s="851" t="s">
        <v>541</v>
      </c>
      <c r="DH7" s="852"/>
      <c r="DI7" s="852"/>
      <c r="DJ7" s="852"/>
      <c r="DK7" s="853"/>
      <c r="DL7" s="851" t="s">
        <v>541</v>
      </c>
      <c r="DM7" s="852"/>
      <c r="DN7" s="852"/>
      <c r="DO7" s="852"/>
      <c r="DP7" s="853"/>
      <c r="DQ7" s="851" t="s">
        <v>541</v>
      </c>
      <c r="DR7" s="852"/>
      <c r="DS7" s="852"/>
      <c r="DT7" s="852"/>
      <c r="DU7" s="853"/>
      <c r="DV7" s="832"/>
      <c r="DW7" s="833"/>
      <c r="DX7" s="833"/>
      <c r="DY7" s="833"/>
      <c r="DZ7" s="834"/>
      <c r="EA7" s="250"/>
    </row>
    <row r="8" spans="1:131" s="251" customFormat="1" ht="26.25" customHeight="1" x14ac:dyDescent="0.15">
      <c r="A8" s="257">
        <v>2</v>
      </c>
      <c r="B8" s="835" t="s">
        <v>381</v>
      </c>
      <c r="C8" s="836"/>
      <c r="D8" s="836"/>
      <c r="E8" s="836"/>
      <c r="F8" s="836"/>
      <c r="G8" s="836"/>
      <c r="H8" s="836"/>
      <c r="I8" s="836"/>
      <c r="J8" s="836"/>
      <c r="K8" s="836"/>
      <c r="L8" s="836"/>
      <c r="M8" s="836"/>
      <c r="N8" s="836"/>
      <c r="O8" s="836"/>
      <c r="P8" s="837"/>
      <c r="Q8" s="838">
        <v>4</v>
      </c>
      <c r="R8" s="839"/>
      <c r="S8" s="839"/>
      <c r="T8" s="839"/>
      <c r="U8" s="839"/>
      <c r="V8" s="839">
        <v>4</v>
      </c>
      <c r="W8" s="839"/>
      <c r="X8" s="839"/>
      <c r="Y8" s="839"/>
      <c r="Z8" s="839"/>
      <c r="AA8" s="839" t="s">
        <v>618</v>
      </c>
      <c r="AB8" s="839"/>
      <c r="AC8" s="839"/>
      <c r="AD8" s="839"/>
      <c r="AE8" s="840"/>
      <c r="AF8" s="841" t="s">
        <v>382</v>
      </c>
      <c r="AG8" s="842"/>
      <c r="AH8" s="842"/>
      <c r="AI8" s="842"/>
      <c r="AJ8" s="843"/>
      <c r="AK8" s="844">
        <v>3</v>
      </c>
      <c r="AL8" s="845"/>
      <c r="AM8" s="845"/>
      <c r="AN8" s="845"/>
      <c r="AO8" s="845"/>
      <c r="AP8" s="845" t="s">
        <v>619</v>
      </c>
      <c r="AQ8" s="845"/>
      <c r="AR8" s="845"/>
      <c r="AS8" s="845"/>
      <c r="AT8" s="845"/>
      <c r="AU8" s="846"/>
      <c r="AV8" s="846"/>
      <c r="AW8" s="846"/>
      <c r="AX8" s="846"/>
      <c r="AY8" s="847"/>
      <c r="AZ8" s="248"/>
      <c r="BA8" s="248"/>
      <c r="BB8" s="248"/>
      <c r="BC8" s="248"/>
      <c r="BD8" s="248"/>
      <c r="BE8" s="249"/>
      <c r="BF8" s="249"/>
      <c r="BG8" s="249"/>
      <c r="BH8" s="249"/>
      <c r="BI8" s="249"/>
      <c r="BJ8" s="249"/>
      <c r="BK8" s="249"/>
      <c r="BL8" s="249"/>
      <c r="BM8" s="249"/>
      <c r="BN8" s="249"/>
      <c r="BO8" s="249"/>
      <c r="BP8" s="249"/>
      <c r="BQ8" s="258">
        <v>2</v>
      </c>
      <c r="BR8" s="259"/>
      <c r="BS8" s="848" t="s">
        <v>607</v>
      </c>
      <c r="BT8" s="849"/>
      <c r="BU8" s="849"/>
      <c r="BV8" s="849"/>
      <c r="BW8" s="849"/>
      <c r="BX8" s="849"/>
      <c r="BY8" s="849"/>
      <c r="BZ8" s="849"/>
      <c r="CA8" s="849"/>
      <c r="CB8" s="849"/>
      <c r="CC8" s="849"/>
      <c r="CD8" s="849"/>
      <c r="CE8" s="849"/>
      <c r="CF8" s="849"/>
      <c r="CG8" s="850"/>
      <c r="CH8" s="861">
        <v>-1</v>
      </c>
      <c r="CI8" s="862"/>
      <c r="CJ8" s="862"/>
      <c r="CK8" s="862"/>
      <c r="CL8" s="863"/>
      <c r="CM8" s="861">
        <v>36</v>
      </c>
      <c r="CN8" s="862"/>
      <c r="CO8" s="862"/>
      <c r="CP8" s="862"/>
      <c r="CQ8" s="863"/>
      <c r="CR8" s="861">
        <v>30</v>
      </c>
      <c r="CS8" s="862"/>
      <c r="CT8" s="862"/>
      <c r="CU8" s="862"/>
      <c r="CV8" s="863"/>
      <c r="CW8" s="861">
        <v>82</v>
      </c>
      <c r="CX8" s="862"/>
      <c r="CY8" s="862"/>
      <c r="CZ8" s="862"/>
      <c r="DA8" s="863"/>
      <c r="DB8" s="861" t="s">
        <v>623</v>
      </c>
      <c r="DC8" s="862"/>
      <c r="DD8" s="862"/>
      <c r="DE8" s="862"/>
      <c r="DF8" s="863"/>
      <c r="DG8" s="861" t="s">
        <v>541</v>
      </c>
      <c r="DH8" s="862"/>
      <c r="DI8" s="862"/>
      <c r="DJ8" s="862"/>
      <c r="DK8" s="863"/>
      <c r="DL8" s="861" t="s">
        <v>541</v>
      </c>
      <c r="DM8" s="862"/>
      <c r="DN8" s="862"/>
      <c r="DO8" s="862"/>
      <c r="DP8" s="863"/>
      <c r="DQ8" s="861" t="s">
        <v>541</v>
      </c>
      <c r="DR8" s="862"/>
      <c r="DS8" s="862"/>
      <c r="DT8" s="862"/>
      <c r="DU8" s="863"/>
      <c r="DV8" s="864"/>
      <c r="DW8" s="865"/>
      <c r="DX8" s="865"/>
      <c r="DY8" s="865"/>
      <c r="DZ8" s="866"/>
      <c r="EA8" s="250"/>
    </row>
    <row r="9" spans="1:131" s="251" customFormat="1" ht="26.25" customHeight="1" x14ac:dyDescent="0.15">
      <c r="A9" s="257">
        <v>3</v>
      </c>
      <c r="B9" s="835" t="s">
        <v>383</v>
      </c>
      <c r="C9" s="836"/>
      <c r="D9" s="836"/>
      <c r="E9" s="836"/>
      <c r="F9" s="836"/>
      <c r="G9" s="836"/>
      <c r="H9" s="836"/>
      <c r="I9" s="836"/>
      <c r="J9" s="836"/>
      <c r="K9" s="836"/>
      <c r="L9" s="836"/>
      <c r="M9" s="836"/>
      <c r="N9" s="836"/>
      <c r="O9" s="836"/>
      <c r="P9" s="837"/>
      <c r="Q9" s="838">
        <v>21</v>
      </c>
      <c r="R9" s="839"/>
      <c r="S9" s="839"/>
      <c r="T9" s="839"/>
      <c r="U9" s="839"/>
      <c r="V9" s="839">
        <v>19</v>
      </c>
      <c r="W9" s="839"/>
      <c r="X9" s="839"/>
      <c r="Y9" s="839"/>
      <c r="Z9" s="839"/>
      <c r="AA9" s="839">
        <v>2</v>
      </c>
      <c r="AB9" s="839"/>
      <c r="AC9" s="839"/>
      <c r="AD9" s="839"/>
      <c r="AE9" s="840"/>
      <c r="AF9" s="841">
        <v>2</v>
      </c>
      <c r="AG9" s="842"/>
      <c r="AH9" s="842"/>
      <c r="AI9" s="842"/>
      <c r="AJ9" s="843"/>
      <c r="AK9" s="844">
        <v>4</v>
      </c>
      <c r="AL9" s="845"/>
      <c r="AM9" s="845"/>
      <c r="AN9" s="845"/>
      <c r="AO9" s="845"/>
      <c r="AP9" s="845" t="s">
        <v>618</v>
      </c>
      <c r="AQ9" s="845"/>
      <c r="AR9" s="845"/>
      <c r="AS9" s="845"/>
      <c r="AT9" s="845"/>
      <c r="AU9" s="846"/>
      <c r="AV9" s="846"/>
      <c r="AW9" s="846"/>
      <c r="AX9" s="846"/>
      <c r="AY9" s="847"/>
      <c r="AZ9" s="248"/>
      <c r="BA9" s="248"/>
      <c r="BB9" s="248"/>
      <c r="BC9" s="248"/>
      <c r="BD9" s="248"/>
      <c r="BE9" s="249"/>
      <c r="BF9" s="249"/>
      <c r="BG9" s="249"/>
      <c r="BH9" s="249"/>
      <c r="BI9" s="249"/>
      <c r="BJ9" s="249"/>
      <c r="BK9" s="249"/>
      <c r="BL9" s="249"/>
      <c r="BM9" s="249"/>
      <c r="BN9" s="249"/>
      <c r="BO9" s="249"/>
      <c r="BP9" s="249"/>
      <c r="BQ9" s="258">
        <v>3</v>
      </c>
      <c r="BR9" s="259" t="s">
        <v>617</v>
      </c>
      <c r="BS9" s="848" t="s">
        <v>608</v>
      </c>
      <c r="BT9" s="849"/>
      <c r="BU9" s="849"/>
      <c r="BV9" s="849"/>
      <c r="BW9" s="849"/>
      <c r="BX9" s="849"/>
      <c r="BY9" s="849"/>
      <c r="BZ9" s="849"/>
      <c r="CA9" s="849"/>
      <c r="CB9" s="849"/>
      <c r="CC9" s="849"/>
      <c r="CD9" s="849"/>
      <c r="CE9" s="849"/>
      <c r="CF9" s="849"/>
      <c r="CG9" s="850"/>
      <c r="CH9" s="861">
        <v>0</v>
      </c>
      <c r="CI9" s="862"/>
      <c r="CJ9" s="862"/>
      <c r="CK9" s="862"/>
      <c r="CL9" s="863"/>
      <c r="CM9" s="861">
        <v>1935</v>
      </c>
      <c r="CN9" s="862"/>
      <c r="CO9" s="862"/>
      <c r="CP9" s="862"/>
      <c r="CQ9" s="863"/>
      <c r="CR9" s="861">
        <v>5</v>
      </c>
      <c r="CS9" s="862"/>
      <c r="CT9" s="862"/>
      <c r="CU9" s="862"/>
      <c r="CV9" s="863"/>
      <c r="CW9" s="861" t="s">
        <v>624</v>
      </c>
      <c r="CX9" s="862"/>
      <c r="CY9" s="862"/>
      <c r="CZ9" s="862"/>
      <c r="DA9" s="863"/>
      <c r="DB9" s="861" t="s">
        <v>622</v>
      </c>
      <c r="DC9" s="862"/>
      <c r="DD9" s="862"/>
      <c r="DE9" s="862"/>
      <c r="DF9" s="863"/>
      <c r="DG9" s="861">
        <v>502</v>
      </c>
      <c r="DH9" s="862"/>
      <c r="DI9" s="862"/>
      <c r="DJ9" s="862"/>
      <c r="DK9" s="863"/>
      <c r="DL9" s="861" t="s">
        <v>629</v>
      </c>
      <c r="DM9" s="862"/>
      <c r="DN9" s="862"/>
      <c r="DO9" s="862"/>
      <c r="DP9" s="863"/>
      <c r="DQ9" s="861">
        <v>659</v>
      </c>
      <c r="DR9" s="862"/>
      <c r="DS9" s="862"/>
      <c r="DT9" s="862"/>
      <c r="DU9" s="863"/>
      <c r="DV9" s="864"/>
      <c r="DW9" s="865"/>
      <c r="DX9" s="865"/>
      <c r="DY9" s="865"/>
      <c r="DZ9" s="866"/>
      <c r="EA9" s="250"/>
    </row>
    <row r="10" spans="1:131" s="251" customFormat="1" ht="26.25" customHeight="1" x14ac:dyDescent="0.15">
      <c r="A10" s="257">
        <v>4</v>
      </c>
      <c r="B10" s="835" t="s">
        <v>384</v>
      </c>
      <c r="C10" s="836"/>
      <c r="D10" s="836"/>
      <c r="E10" s="836"/>
      <c r="F10" s="836"/>
      <c r="G10" s="836"/>
      <c r="H10" s="836"/>
      <c r="I10" s="836"/>
      <c r="J10" s="836"/>
      <c r="K10" s="836"/>
      <c r="L10" s="836"/>
      <c r="M10" s="836"/>
      <c r="N10" s="836"/>
      <c r="O10" s="836"/>
      <c r="P10" s="837"/>
      <c r="Q10" s="838">
        <v>163</v>
      </c>
      <c r="R10" s="839"/>
      <c r="S10" s="839"/>
      <c r="T10" s="839"/>
      <c r="U10" s="839"/>
      <c r="V10" s="839">
        <v>47</v>
      </c>
      <c r="W10" s="839"/>
      <c r="X10" s="839"/>
      <c r="Y10" s="839"/>
      <c r="Z10" s="839"/>
      <c r="AA10" s="839">
        <v>116</v>
      </c>
      <c r="AB10" s="839"/>
      <c r="AC10" s="839"/>
      <c r="AD10" s="839"/>
      <c r="AE10" s="840"/>
      <c r="AF10" s="841" t="s">
        <v>382</v>
      </c>
      <c r="AG10" s="842"/>
      <c r="AH10" s="842"/>
      <c r="AI10" s="842"/>
      <c r="AJ10" s="843"/>
      <c r="AK10" s="844">
        <v>3</v>
      </c>
      <c r="AL10" s="845"/>
      <c r="AM10" s="845"/>
      <c r="AN10" s="845"/>
      <c r="AO10" s="845"/>
      <c r="AP10" s="845">
        <v>22</v>
      </c>
      <c r="AQ10" s="845"/>
      <c r="AR10" s="845"/>
      <c r="AS10" s="845"/>
      <c r="AT10" s="845"/>
      <c r="AU10" s="846"/>
      <c r="AV10" s="846"/>
      <c r="AW10" s="846"/>
      <c r="AX10" s="846"/>
      <c r="AY10" s="847"/>
      <c r="AZ10" s="248"/>
      <c r="BA10" s="248"/>
      <c r="BB10" s="248"/>
      <c r="BC10" s="248"/>
      <c r="BD10" s="248"/>
      <c r="BE10" s="249"/>
      <c r="BF10" s="249"/>
      <c r="BG10" s="249"/>
      <c r="BH10" s="249"/>
      <c r="BI10" s="249"/>
      <c r="BJ10" s="249"/>
      <c r="BK10" s="249"/>
      <c r="BL10" s="249"/>
      <c r="BM10" s="249"/>
      <c r="BN10" s="249"/>
      <c r="BO10" s="249"/>
      <c r="BP10" s="249"/>
      <c r="BQ10" s="258">
        <v>4</v>
      </c>
      <c r="BR10" s="259"/>
      <c r="BS10" s="848" t="s">
        <v>609</v>
      </c>
      <c r="BT10" s="849"/>
      <c r="BU10" s="849"/>
      <c r="BV10" s="849"/>
      <c r="BW10" s="849"/>
      <c r="BX10" s="849"/>
      <c r="BY10" s="849"/>
      <c r="BZ10" s="849"/>
      <c r="CA10" s="849"/>
      <c r="CB10" s="849"/>
      <c r="CC10" s="849"/>
      <c r="CD10" s="849"/>
      <c r="CE10" s="849"/>
      <c r="CF10" s="849"/>
      <c r="CG10" s="850"/>
      <c r="CH10" s="861">
        <v>0</v>
      </c>
      <c r="CI10" s="862"/>
      <c r="CJ10" s="862"/>
      <c r="CK10" s="862"/>
      <c r="CL10" s="863"/>
      <c r="CM10" s="861">
        <v>396</v>
      </c>
      <c r="CN10" s="862"/>
      <c r="CO10" s="862"/>
      <c r="CP10" s="862"/>
      <c r="CQ10" s="863"/>
      <c r="CR10" s="861">
        <v>210</v>
      </c>
      <c r="CS10" s="862"/>
      <c r="CT10" s="862"/>
      <c r="CU10" s="862"/>
      <c r="CV10" s="863"/>
      <c r="CW10" s="861" t="s">
        <v>622</v>
      </c>
      <c r="CX10" s="862"/>
      <c r="CY10" s="862"/>
      <c r="CZ10" s="862"/>
      <c r="DA10" s="863"/>
      <c r="DB10" s="861" t="s">
        <v>628</v>
      </c>
      <c r="DC10" s="862"/>
      <c r="DD10" s="862"/>
      <c r="DE10" s="862"/>
      <c r="DF10" s="863"/>
      <c r="DG10" s="861" t="s">
        <v>541</v>
      </c>
      <c r="DH10" s="862"/>
      <c r="DI10" s="862"/>
      <c r="DJ10" s="862"/>
      <c r="DK10" s="863"/>
      <c r="DL10" s="861" t="s">
        <v>541</v>
      </c>
      <c r="DM10" s="862"/>
      <c r="DN10" s="862"/>
      <c r="DO10" s="862"/>
      <c r="DP10" s="863"/>
      <c r="DQ10" s="861" t="s">
        <v>541</v>
      </c>
      <c r="DR10" s="862"/>
      <c r="DS10" s="862"/>
      <c r="DT10" s="862"/>
      <c r="DU10" s="863"/>
      <c r="DV10" s="864"/>
      <c r="DW10" s="865"/>
      <c r="DX10" s="865"/>
      <c r="DY10" s="865"/>
      <c r="DZ10" s="866"/>
      <c r="EA10" s="250"/>
    </row>
    <row r="11" spans="1:131" s="251" customFormat="1" ht="26.25" customHeight="1" x14ac:dyDescent="0.15">
      <c r="A11" s="257">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48"/>
      <c r="BA11" s="248"/>
      <c r="BB11" s="248"/>
      <c r="BC11" s="248"/>
      <c r="BD11" s="248"/>
      <c r="BE11" s="249"/>
      <c r="BF11" s="249"/>
      <c r="BG11" s="249"/>
      <c r="BH11" s="249"/>
      <c r="BI11" s="249"/>
      <c r="BJ11" s="249"/>
      <c r="BK11" s="249"/>
      <c r="BL11" s="249"/>
      <c r="BM11" s="249"/>
      <c r="BN11" s="249"/>
      <c r="BO11" s="249"/>
      <c r="BP11" s="249"/>
      <c r="BQ11" s="258">
        <v>5</v>
      </c>
      <c r="BR11" s="259"/>
      <c r="BS11" s="848" t="s">
        <v>610</v>
      </c>
      <c r="BT11" s="849"/>
      <c r="BU11" s="849"/>
      <c r="BV11" s="849"/>
      <c r="BW11" s="849"/>
      <c r="BX11" s="849"/>
      <c r="BY11" s="849"/>
      <c r="BZ11" s="849"/>
      <c r="CA11" s="849"/>
      <c r="CB11" s="849"/>
      <c r="CC11" s="849"/>
      <c r="CD11" s="849"/>
      <c r="CE11" s="849"/>
      <c r="CF11" s="849"/>
      <c r="CG11" s="850"/>
      <c r="CH11" s="861">
        <v>-1</v>
      </c>
      <c r="CI11" s="862"/>
      <c r="CJ11" s="862"/>
      <c r="CK11" s="862"/>
      <c r="CL11" s="863"/>
      <c r="CM11" s="861">
        <v>147</v>
      </c>
      <c r="CN11" s="862"/>
      <c r="CO11" s="862"/>
      <c r="CP11" s="862"/>
      <c r="CQ11" s="863"/>
      <c r="CR11" s="861">
        <v>50</v>
      </c>
      <c r="CS11" s="862"/>
      <c r="CT11" s="862"/>
      <c r="CU11" s="862"/>
      <c r="CV11" s="863"/>
      <c r="CW11" s="861" t="s">
        <v>622</v>
      </c>
      <c r="CX11" s="862"/>
      <c r="CY11" s="862"/>
      <c r="CZ11" s="862"/>
      <c r="DA11" s="863"/>
      <c r="DB11" s="861" t="s">
        <v>622</v>
      </c>
      <c r="DC11" s="862"/>
      <c r="DD11" s="862"/>
      <c r="DE11" s="862"/>
      <c r="DF11" s="863"/>
      <c r="DG11" s="861" t="s">
        <v>541</v>
      </c>
      <c r="DH11" s="862"/>
      <c r="DI11" s="862"/>
      <c r="DJ11" s="862"/>
      <c r="DK11" s="863"/>
      <c r="DL11" s="861" t="s">
        <v>541</v>
      </c>
      <c r="DM11" s="862"/>
      <c r="DN11" s="862"/>
      <c r="DO11" s="862"/>
      <c r="DP11" s="863"/>
      <c r="DQ11" s="861" t="s">
        <v>541</v>
      </c>
      <c r="DR11" s="862"/>
      <c r="DS11" s="862"/>
      <c r="DT11" s="862"/>
      <c r="DU11" s="863"/>
      <c r="DV11" s="864"/>
      <c r="DW11" s="865"/>
      <c r="DX11" s="865"/>
      <c r="DY11" s="865"/>
      <c r="DZ11" s="866"/>
      <c r="EA11" s="250"/>
    </row>
    <row r="12" spans="1:131" s="251" customFormat="1" ht="26.25" customHeight="1" x14ac:dyDescent="0.15">
      <c r="A12" s="257">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48"/>
      <c r="BA12" s="248"/>
      <c r="BB12" s="248"/>
      <c r="BC12" s="248"/>
      <c r="BD12" s="248"/>
      <c r="BE12" s="249"/>
      <c r="BF12" s="249"/>
      <c r="BG12" s="249"/>
      <c r="BH12" s="249"/>
      <c r="BI12" s="249"/>
      <c r="BJ12" s="249"/>
      <c r="BK12" s="249"/>
      <c r="BL12" s="249"/>
      <c r="BM12" s="249"/>
      <c r="BN12" s="249"/>
      <c r="BO12" s="249"/>
      <c r="BP12" s="249"/>
      <c r="BQ12" s="258">
        <v>6</v>
      </c>
      <c r="BR12" s="259"/>
      <c r="BS12" s="848" t="s">
        <v>611</v>
      </c>
      <c r="BT12" s="849"/>
      <c r="BU12" s="849"/>
      <c r="BV12" s="849"/>
      <c r="BW12" s="849"/>
      <c r="BX12" s="849"/>
      <c r="BY12" s="849"/>
      <c r="BZ12" s="849"/>
      <c r="CA12" s="849"/>
      <c r="CB12" s="849"/>
      <c r="CC12" s="849"/>
      <c r="CD12" s="849"/>
      <c r="CE12" s="849"/>
      <c r="CF12" s="849"/>
      <c r="CG12" s="850"/>
      <c r="CH12" s="861">
        <v>-15</v>
      </c>
      <c r="CI12" s="862"/>
      <c r="CJ12" s="862"/>
      <c r="CK12" s="862"/>
      <c r="CL12" s="863"/>
      <c r="CM12" s="861">
        <v>32</v>
      </c>
      <c r="CN12" s="862"/>
      <c r="CO12" s="862"/>
      <c r="CP12" s="862"/>
      <c r="CQ12" s="863"/>
      <c r="CR12" s="861">
        <v>5</v>
      </c>
      <c r="CS12" s="862"/>
      <c r="CT12" s="862"/>
      <c r="CU12" s="862"/>
      <c r="CV12" s="863"/>
      <c r="CW12" s="861" t="s">
        <v>622</v>
      </c>
      <c r="CX12" s="862"/>
      <c r="CY12" s="862"/>
      <c r="CZ12" s="862"/>
      <c r="DA12" s="863"/>
      <c r="DB12" s="861" t="s">
        <v>624</v>
      </c>
      <c r="DC12" s="862"/>
      <c r="DD12" s="862"/>
      <c r="DE12" s="862"/>
      <c r="DF12" s="863"/>
      <c r="DG12" s="861" t="s">
        <v>541</v>
      </c>
      <c r="DH12" s="862"/>
      <c r="DI12" s="862"/>
      <c r="DJ12" s="862"/>
      <c r="DK12" s="863"/>
      <c r="DL12" s="861" t="s">
        <v>541</v>
      </c>
      <c r="DM12" s="862"/>
      <c r="DN12" s="862"/>
      <c r="DO12" s="862"/>
      <c r="DP12" s="863"/>
      <c r="DQ12" s="861" t="s">
        <v>541</v>
      </c>
      <c r="DR12" s="862"/>
      <c r="DS12" s="862"/>
      <c r="DT12" s="862"/>
      <c r="DU12" s="863"/>
      <c r="DV12" s="864"/>
      <c r="DW12" s="865"/>
      <c r="DX12" s="865"/>
      <c r="DY12" s="865"/>
      <c r="DZ12" s="866"/>
      <c r="EA12" s="250"/>
    </row>
    <row r="13" spans="1:131" s="251" customFormat="1" ht="26.25" customHeight="1" x14ac:dyDescent="0.15">
      <c r="A13" s="257">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48"/>
      <c r="BA13" s="248"/>
      <c r="BB13" s="248"/>
      <c r="BC13" s="248"/>
      <c r="BD13" s="248"/>
      <c r="BE13" s="249"/>
      <c r="BF13" s="249"/>
      <c r="BG13" s="249"/>
      <c r="BH13" s="249"/>
      <c r="BI13" s="249"/>
      <c r="BJ13" s="249"/>
      <c r="BK13" s="249"/>
      <c r="BL13" s="249"/>
      <c r="BM13" s="249"/>
      <c r="BN13" s="249"/>
      <c r="BO13" s="249"/>
      <c r="BP13" s="249"/>
      <c r="BQ13" s="258">
        <v>7</v>
      </c>
      <c r="BR13" s="259"/>
      <c r="BS13" s="848" t="s">
        <v>612</v>
      </c>
      <c r="BT13" s="849"/>
      <c r="BU13" s="849"/>
      <c r="BV13" s="849"/>
      <c r="BW13" s="849"/>
      <c r="BX13" s="849"/>
      <c r="BY13" s="849"/>
      <c r="BZ13" s="849"/>
      <c r="CA13" s="849"/>
      <c r="CB13" s="849"/>
      <c r="CC13" s="849"/>
      <c r="CD13" s="849"/>
      <c r="CE13" s="849"/>
      <c r="CF13" s="849"/>
      <c r="CG13" s="850"/>
      <c r="CH13" s="861">
        <v>0</v>
      </c>
      <c r="CI13" s="862"/>
      <c r="CJ13" s="862"/>
      <c r="CK13" s="862"/>
      <c r="CL13" s="863"/>
      <c r="CM13" s="861">
        <v>103</v>
      </c>
      <c r="CN13" s="862"/>
      <c r="CO13" s="862"/>
      <c r="CP13" s="862"/>
      <c r="CQ13" s="863"/>
      <c r="CR13" s="861">
        <v>106</v>
      </c>
      <c r="CS13" s="862"/>
      <c r="CT13" s="862"/>
      <c r="CU13" s="862"/>
      <c r="CV13" s="863"/>
      <c r="CW13" s="861" t="s">
        <v>622</v>
      </c>
      <c r="CX13" s="862"/>
      <c r="CY13" s="862"/>
      <c r="CZ13" s="862"/>
      <c r="DA13" s="863"/>
      <c r="DB13" s="861" t="s">
        <v>622</v>
      </c>
      <c r="DC13" s="862"/>
      <c r="DD13" s="862"/>
      <c r="DE13" s="862"/>
      <c r="DF13" s="863"/>
      <c r="DG13" s="861" t="s">
        <v>541</v>
      </c>
      <c r="DH13" s="862"/>
      <c r="DI13" s="862"/>
      <c r="DJ13" s="862"/>
      <c r="DK13" s="863"/>
      <c r="DL13" s="861" t="s">
        <v>541</v>
      </c>
      <c r="DM13" s="862"/>
      <c r="DN13" s="862"/>
      <c r="DO13" s="862"/>
      <c r="DP13" s="863"/>
      <c r="DQ13" s="861" t="s">
        <v>541</v>
      </c>
      <c r="DR13" s="862"/>
      <c r="DS13" s="862"/>
      <c r="DT13" s="862"/>
      <c r="DU13" s="863"/>
      <c r="DV13" s="864"/>
      <c r="DW13" s="865"/>
      <c r="DX13" s="865"/>
      <c r="DY13" s="865"/>
      <c r="DZ13" s="866"/>
      <c r="EA13" s="250"/>
    </row>
    <row r="14" spans="1:131" s="251" customFormat="1" ht="26.25" customHeight="1" x14ac:dyDescent="0.15">
      <c r="A14" s="257">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48"/>
      <c r="BA14" s="248"/>
      <c r="BB14" s="248"/>
      <c r="BC14" s="248"/>
      <c r="BD14" s="248"/>
      <c r="BE14" s="249"/>
      <c r="BF14" s="249"/>
      <c r="BG14" s="249"/>
      <c r="BH14" s="249"/>
      <c r="BI14" s="249"/>
      <c r="BJ14" s="249"/>
      <c r="BK14" s="249"/>
      <c r="BL14" s="249"/>
      <c r="BM14" s="249"/>
      <c r="BN14" s="249"/>
      <c r="BO14" s="249"/>
      <c r="BP14" s="249"/>
      <c r="BQ14" s="258">
        <v>8</v>
      </c>
      <c r="BR14" s="259"/>
      <c r="BS14" s="848" t="s">
        <v>613</v>
      </c>
      <c r="BT14" s="849"/>
      <c r="BU14" s="849"/>
      <c r="BV14" s="849"/>
      <c r="BW14" s="849"/>
      <c r="BX14" s="849"/>
      <c r="BY14" s="849"/>
      <c r="BZ14" s="849"/>
      <c r="CA14" s="849"/>
      <c r="CB14" s="849"/>
      <c r="CC14" s="849"/>
      <c r="CD14" s="849"/>
      <c r="CE14" s="849"/>
      <c r="CF14" s="849"/>
      <c r="CG14" s="850"/>
      <c r="CH14" s="861">
        <v>-13</v>
      </c>
      <c r="CI14" s="862"/>
      <c r="CJ14" s="862"/>
      <c r="CK14" s="862"/>
      <c r="CL14" s="863"/>
      <c r="CM14" s="861">
        <v>77</v>
      </c>
      <c r="CN14" s="862"/>
      <c r="CO14" s="862"/>
      <c r="CP14" s="862"/>
      <c r="CQ14" s="863"/>
      <c r="CR14" s="861">
        <v>50</v>
      </c>
      <c r="CS14" s="862"/>
      <c r="CT14" s="862"/>
      <c r="CU14" s="862"/>
      <c r="CV14" s="863"/>
      <c r="CW14" s="861" t="s">
        <v>627</v>
      </c>
      <c r="CX14" s="862"/>
      <c r="CY14" s="862"/>
      <c r="CZ14" s="862"/>
      <c r="DA14" s="863"/>
      <c r="DB14" s="861" t="s">
        <v>622</v>
      </c>
      <c r="DC14" s="862"/>
      <c r="DD14" s="862"/>
      <c r="DE14" s="862"/>
      <c r="DF14" s="863"/>
      <c r="DG14" s="861" t="s">
        <v>541</v>
      </c>
      <c r="DH14" s="862"/>
      <c r="DI14" s="862"/>
      <c r="DJ14" s="862"/>
      <c r="DK14" s="863"/>
      <c r="DL14" s="861" t="s">
        <v>541</v>
      </c>
      <c r="DM14" s="862"/>
      <c r="DN14" s="862"/>
      <c r="DO14" s="862"/>
      <c r="DP14" s="863"/>
      <c r="DQ14" s="861" t="s">
        <v>541</v>
      </c>
      <c r="DR14" s="862"/>
      <c r="DS14" s="862"/>
      <c r="DT14" s="862"/>
      <c r="DU14" s="863"/>
      <c r="DV14" s="864"/>
      <c r="DW14" s="865"/>
      <c r="DX14" s="865"/>
      <c r="DY14" s="865"/>
      <c r="DZ14" s="866"/>
      <c r="EA14" s="250"/>
    </row>
    <row r="15" spans="1:131" s="251" customFormat="1" ht="26.25" customHeight="1" x14ac:dyDescent="0.15">
      <c r="A15" s="257">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48"/>
      <c r="BA15" s="248"/>
      <c r="BB15" s="248"/>
      <c r="BC15" s="248"/>
      <c r="BD15" s="248"/>
      <c r="BE15" s="249"/>
      <c r="BF15" s="249"/>
      <c r="BG15" s="249"/>
      <c r="BH15" s="249"/>
      <c r="BI15" s="249"/>
      <c r="BJ15" s="249"/>
      <c r="BK15" s="249"/>
      <c r="BL15" s="249"/>
      <c r="BM15" s="249"/>
      <c r="BN15" s="249"/>
      <c r="BO15" s="249"/>
      <c r="BP15" s="249"/>
      <c r="BQ15" s="258">
        <v>9</v>
      </c>
      <c r="BR15" s="259"/>
      <c r="BS15" s="848" t="s">
        <v>614</v>
      </c>
      <c r="BT15" s="849"/>
      <c r="BU15" s="849"/>
      <c r="BV15" s="849"/>
      <c r="BW15" s="849"/>
      <c r="BX15" s="849"/>
      <c r="BY15" s="849"/>
      <c r="BZ15" s="849"/>
      <c r="CA15" s="849"/>
      <c r="CB15" s="849"/>
      <c r="CC15" s="849"/>
      <c r="CD15" s="849"/>
      <c r="CE15" s="849"/>
      <c r="CF15" s="849"/>
      <c r="CG15" s="850"/>
      <c r="CH15" s="861">
        <v>-10</v>
      </c>
      <c r="CI15" s="862"/>
      <c r="CJ15" s="862"/>
      <c r="CK15" s="862"/>
      <c r="CL15" s="863"/>
      <c r="CM15" s="861">
        <v>43</v>
      </c>
      <c r="CN15" s="862"/>
      <c r="CO15" s="862"/>
      <c r="CP15" s="862"/>
      <c r="CQ15" s="863"/>
      <c r="CR15" s="861">
        <v>12</v>
      </c>
      <c r="CS15" s="862"/>
      <c r="CT15" s="862"/>
      <c r="CU15" s="862"/>
      <c r="CV15" s="863"/>
      <c r="CW15" s="861" t="s">
        <v>624</v>
      </c>
      <c r="CX15" s="862"/>
      <c r="CY15" s="862"/>
      <c r="CZ15" s="862"/>
      <c r="DA15" s="863"/>
      <c r="DB15" s="861" t="s">
        <v>623</v>
      </c>
      <c r="DC15" s="862"/>
      <c r="DD15" s="862"/>
      <c r="DE15" s="862"/>
      <c r="DF15" s="863"/>
      <c r="DG15" s="861" t="s">
        <v>541</v>
      </c>
      <c r="DH15" s="862"/>
      <c r="DI15" s="862"/>
      <c r="DJ15" s="862"/>
      <c r="DK15" s="863"/>
      <c r="DL15" s="861" t="s">
        <v>541</v>
      </c>
      <c r="DM15" s="862"/>
      <c r="DN15" s="862"/>
      <c r="DO15" s="862"/>
      <c r="DP15" s="863"/>
      <c r="DQ15" s="861" t="s">
        <v>541</v>
      </c>
      <c r="DR15" s="862"/>
      <c r="DS15" s="862"/>
      <c r="DT15" s="862"/>
      <c r="DU15" s="863"/>
      <c r="DV15" s="864"/>
      <c r="DW15" s="865"/>
      <c r="DX15" s="865"/>
      <c r="DY15" s="865"/>
      <c r="DZ15" s="866"/>
      <c r="EA15" s="250"/>
    </row>
    <row r="16" spans="1:131" s="251" customFormat="1" ht="26.25" customHeight="1" x14ac:dyDescent="0.15">
      <c r="A16" s="257">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48"/>
      <c r="BA16" s="248"/>
      <c r="BB16" s="248"/>
      <c r="BC16" s="248"/>
      <c r="BD16" s="248"/>
      <c r="BE16" s="249"/>
      <c r="BF16" s="249"/>
      <c r="BG16" s="249"/>
      <c r="BH16" s="249"/>
      <c r="BI16" s="249"/>
      <c r="BJ16" s="249"/>
      <c r="BK16" s="249"/>
      <c r="BL16" s="249"/>
      <c r="BM16" s="249"/>
      <c r="BN16" s="249"/>
      <c r="BO16" s="249"/>
      <c r="BP16" s="249"/>
      <c r="BQ16" s="258">
        <v>10</v>
      </c>
      <c r="BR16" s="259"/>
      <c r="BS16" s="848" t="s">
        <v>615</v>
      </c>
      <c r="BT16" s="849"/>
      <c r="BU16" s="849"/>
      <c r="BV16" s="849"/>
      <c r="BW16" s="849"/>
      <c r="BX16" s="849"/>
      <c r="BY16" s="849"/>
      <c r="BZ16" s="849"/>
      <c r="CA16" s="849"/>
      <c r="CB16" s="849"/>
      <c r="CC16" s="849"/>
      <c r="CD16" s="849"/>
      <c r="CE16" s="849"/>
      <c r="CF16" s="849"/>
      <c r="CG16" s="850"/>
      <c r="CH16" s="861">
        <v>-57</v>
      </c>
      <c r="CI16" s="862"/>
      <c r="CJ16" s="862"/>
      <c r="CK16" s="862"/>
      <c r="CL16" s="863"/>
      <c r="CM16" s="861">
        <v>-43</v>
      </c>
      <c r="CN16" s="862"/>
      <c r="CO16" s="862"/>
      <c r="CP16" s="862"/>
      <c r="CQ16" s="863"/>
      <c r="CR16" s="861">
        <v>10</v>
      </c>
      <c r="CS16" s="862"/>
      <c r="CT16" s="862"/>
      <c r="CU16" s="862"/>
      <c r="CV16" s="863"/>
      <c r="CW16" s="861">
        <v>17</v>
      </c>
      <c r="CX16" s="862"/>
      <c r="CY16" s="862"/>
      <c r="CZ16" s="862"/>
      <c r="DA16" s="863"/>
      <c r="DB16" s="861">
        <v>54</v>
      </c>
      <c r="DC16" s="862"/>
      <c r="DD16" s="862"/>
      <c r="DE16" s="862"/>
      <c r="DF16" s="863"/>
      <c r="DG16" s="861" t="s">
        <v>622</v>
      </c>
      <c r="DH16" s="862"/>
      <c r="DI16" s="862"/>
      <c r="DJ16" s="862"/>
      <c r="DK16" s="863"/>
      <c r="DL16" s="861" t="s">
        <v>625</v>
      </c>
      <c r="DM16" s="862"/>
      <c r="DN16" s="862"/>
      <c r="DO16" s="862"/>
      <c r="DP16" s="863"/>
      <c r="DQ16" s="861" t="s">
        <v>541</v>
      </c>
      <c r="DR16" s="862"/>
      <c r="DS16" s="862"/>
      <c r="DT16" s="862"/>
      <c r="DU16" s="863"/>
      <c r="DV16" s="864"/>
      <c r="DW16" s="865"/>
      <c r="DX16" s="865"/>
      <c r="DY16" s="865"/>
      <c r="DZ16" s="866"/>
      <c r="EA16" s="250"/>
    </row>
    <row r="17" spans="1:131" s="251" customFormat="1" ht="26.25" customHeight="1" x14ac:dyDescent="0.15">
      <c r="A17" s="257">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48"/>
      <c r="BA17" s="248"/>
      <c r="BB17" s="248"/>
      <c r="BC17" s="248"/>
      <c r="BD17" s="248"/>
      <c r="BE17" s="249"/>
      <c r="BF17" s="249"/>
      <c r="BG17" s="249"/>
      <c r="BH17" s="249"/>
      <c r="BI17" s="249"/>
      <c r="BJ17" s="249"/>
      <c r="BK17" s="249"/>
      <c r="BL17" s="249"/>
      <c r="BM17" s="249"/>
      <c r="BN17" s="249"/>
      <c r="BO17" s="249"/>
      <c r="BP17" s="249"/>
      <c r="BQ17" s="258">
        <v>11</v>
      </c>
      <c r="BR17" s="259"/>
      <c r="BS17" s="848" t="s">
        <v>616</v>
      </c>
      <c r="BT17" s="849"/>
      <c r="BU17" s="849"/>
      <c r="BV17" s="849"/>
      <c r="BW17" s="849"/>
      <c r="BX17" s="849"/>
      <c r="BY17" s="849"/>
      <c r="BZ17" s="849"/>
      <c r="CA17" s="849"/>
      <c r="CB17" s="849"/>
      <c r="CC17" s="849"/>
      <c r="CD17" s="849"/>
      <c r="CE17" s="849"/>
      <c r="CF17" s="849"/>
      <c r="CG17" s="850"/>
      <c r="CH17" s="861">
        <v>-1</v>
      </c>
      <c r="CI17" s="862"/>
      <c r="CJ17" s="862"/>
      <c r="CK17" s="862"/>
      <c r="CL17" s="863"/>
      <c r="CM17" s="861">
        <v>34</v>
      </c>
      <c r="CN17" s="862"/>
      <c r="CO17" s="862"/>
      <c r="CP17" s="862"/>
      <c r="CQ17" s="863"/>
      <c r="CR17" s="861">
        <v>20</v>
      </c>
      <c r="CS17" s="862"/>
      <c r="CT17" s="862"/>
      <c r="CU17" s="862"/>
      <c r="CV17" s="863"/>
      <c r="CW17" s="861">
        <v>12</v>
      </c>
      <c r="CX17" s="862"/>
      <c r="CY17" s="862"/>
      <c r="CZ17" s="862"/>
      <c r="DA17" s="863"/>
      <c r="DB17" s="861" t="s">
        <v>622</v>
      </c>
      <c r="DC17" s="862"/>
      <c r="DD17" s="862"/>
      <c r="DE17" s="862"/>
      <c r="DF17" s="863"/>
      <c r="DG17" s="861" t="s">
        <v>541</v>
      </c>
      <c r="DH17" s="862"/>
      <c r="DI17" s="862"/>
      <c r="DJ17" s="862"/>
      <c r="DK17" s="863"/>
      <c r="DL17" s="861" t="s">
        <v>541</v>
      </c>
      <c r="DM17" s="862"/>
      <c r="DN17" s="862"/>
      <c r="DO17" s="862"/>
      <c r="DP17" s="863"/>
      <c r="DQ17" s="861" t="s">
        <v>541</v>
      </c>
      <c r="DR17" s="862"/>
      <c r="DS17" s="862"/>
      <c r="DT17" s="862"/>
      <c r="DU17" s="863"/>
      <c r="DV17" s="864"/>
      <c r="DW17" s="865"/>
      <c r="DX17" s="865"/>
      <c r="DY17" s="865"/>
      <c r="DZ17" s="866"/>
      <c r="EA17" s="250"/>
    </row>
    <row r="18" spans="1:131" s="251" customFormat="1" ht="26.25" customHeight="1" x14ac:dyDescent="0.15">
      <c r="A18" s="257">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48"/>
      <c r="BA18" s="248"/>
      <c r="BB18" s="248"/>
      <c r="BC18" s="248"/>
      <c r="BD18" s="248"/>
      <c r="BE18" s="249"/>
      <c r="BF18" s="249"/>
      <c r="BG18" s="249"/>
      <c r="BH18" s="249"/>
      <c r="BI18" s="249"/>
      <c r="BJ18" s="249"/>
      <c r="BK18" s="249"/>
      <c r="BL18" s="249"/>
      <c r="BM18" s="249"/>
      <c r="BN18" s="249"/>
      <c r="BO18" s="249"/>
      <c r="BP18" s="249"/>
      <c r="BQ18" s="258">
        <v>12</v>
      </c>
      <c r="BR18" s="259"/>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0"/>
    </row>
    <row r="19" spans="1:131" s="251" customFormat="1" ht="26.25" customHeight="1" x14ac:dyDescent="0.15">
      <c r="A19" s="257">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48"/>
      <c r="BA19" s="248"/>
      <c r="BB19" s="248"/>
      <c r="BC19" s="248"/>
      <c r="BD19" s="248"/>
      <c r="BE19" s="249"/>
      <c r="BF19" s="249"/>
      <c r="BG19" s="249"/>
      <c r="BH19" s="249"/>
      <c r="BI19" s="249"/>
      <c r="BJ19" s="249"/>
      <c r="BK19" s="249"/>
      <c r="BL19" s="249"/>
      <c r="BM19" s="249"/>
      <c r="BN19" s="249"/>
      <c r="BO19" s="249"/>
      <c r="BP19" s="249"/>
      <c r="BQ19" s="258">
        <v>13</v>
      </c>
      <c r="BR19" s="259"/>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0"/>
    </row>
    <row r="20" spans="1:131" s="251" customFormat="1" ht="26.25" customHeight="1" x14ac:dyDescent="0.15">
      <c r="A20" s="257">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48"/>
      <c r="BA20" s="248"/>
      <c r="BB20" s="248"/>
      <c r="BC20" s="248"/>
      <c r="BD20" s="248"/>
      <c r="BE20" s="249"/>
      <c r="BF20" s="249"/>
      <c r="BG20" s="249"/>
      <c r="BH20" s="249"/>
      <c r="BI20" s="249"/>
      <c r="BJ20" s="249"/>
      <c r="BK20" s="249"/>
      <c r="BL20" s="249"/>
      <c r="BM20" s="249"/>
      <c r="BN20" s="249"/>
      <c r="BO20" s="249"/>
      <c r="BP20" s="249"/>
      <c r="BQ20" s="258">
        <v>14</v>
      </c>
      <c r="BR20" s="259"/>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0"/>
    </row>
    <row r="21" spans="1:131" s="251" customFormat="1" ht="26.25" customHeight="1" thickBot="1" x14ac:dyDescent="0.2">
      <c r="A21" s="257">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48"/>
      <c r="BA21" s="248"/>
      <c r="BB21" s="248"/>
      <c r="BC21" s="248"/>
      <c r="BD21" s="248"/>
      <c r="BE21" s="249"/>
      <c r="BF21" s="249"/>
      <c r="BG21" s="249"/>
      <c r="BH21" s="249"/>
      <c r="BI21" s="249"/>
      <c r="BJ21" s="249"/>
      <c r="BK21" s="249"/>
      <c r="BL21" s="249"/>
      <c r="BM21" s="249"/>
      <c r="BN21" s="249"/>
      <c r="BO21" s="249"/>
      <c r="BP21" s="249"/>
      <c r="BQ21" s="258">
        <v>15</v>
      </c>
      <c r="BR21" s="259"/>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0"/>
    </row>
    <row r="22" spans="1:131" s="251" customFormat="1" ht="26.25" customHeight="1" x14ac:dyDescent="0.15">
      <c r="A22" s="257">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49"/>
      <c r="BF22" s="249"/>
      <c r="BG22" s="249"/>
      <c r="BH22" s="249"/>
      <c r="BI22" s="249"/>
      <c r="BJ22" s="249"/>
      <c r="BK22" s="249"/>
      <c r="BL22" s="249"/>
      <c r="BM22" s="249"/>
      <c r="BN22" s="249"/>
      <c r="BO22" s="249"/>
      <c r="BP22" s="249"/>
      <c r="BQ22" s="258">
        <v>16</v>
      </c>
      <c r="BR22" s="259"/>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0"/>
    </row>
    <row r="23" spans="1:131" s="251" customFormat="1" ht="26.25" customHeight="1" thickBot="1" x14ac:dyDescent="0.2">
      <c r="A23" s="260" t="s">
        <v>386</v>
      </c>
      <c r="B23" s="870" t="s">
        <v>387</v>
      </c>
      <c r="C23" s="871"/>
      <c r="D23" s="871"/>
      <c r="E23" s="871"/>
      <c r="F23" s="871"/>
      <c r="G23" s="871"/>
      <c r="H23" s="871"/>
      <c r="I23" s="871"/>
      <c r="J23" s="871"/>
      <c r="K23" s="871"/>
      <c r="L23" s="871"/>
      <c r="M23" s="871"/>
      <c r="N23" s="871"/>
      <c r="O23" s="871"/>
      <c r="P23" s="872"/>
      <c r="Q23" s="873">
        <v>108166</v>
      </c>
      <c r="R23" s="874"/>
      <c r="S23" s="874"/>
      <c r="T23" s="874"/>
      <c r="U23" s="874"/>
      <c r="V23" s="874">
        <v>104329</v>
      </c>
      <c r="W23" s="874"/>
      <c r="X23" s="874"/>
      <c r="Y23" s="874"/>
      <c r="Z23" s="874"/>
      <c r="AA23" s="874">
        <v>3836</v>
      </c>
      <c r="AB23" s="874"/>
      <c r="AC23" s="874"/>
      <c r="AD23" s="874"/>
      <c r="AE23" s="875"/>
      <c r="AF23" s="876">
        <v>2729</v>
      </c>
      <c r="AG23" s="874"/>
      <c r="AH23" s="874"/>
      <c r="AI23" s="874"/>
      <c r="AJ23" s="877"/>
      <c r="AK23" s="878"/>
      <c r="AL23" s="879"/>
      <c r="AM23" s="879"/>
      <c r="AN23" s="879"/>
      <c r="AO23" s="879"/>
      <c r="AP23" s="874">
        <v>124834</v>
      </c>
      <c r="AQ23" s="874"/>
      <c r="AR23" s="874"/>
      <c r="AS23" s="874"/>
      <c r="AT23" s="874"/>
      <c r="AU23" s="880"/>
      <c r="AV23" s="880"/>
      <c r="AW23" s="880"/>
      <c r="AX23" s="880"/>
      <c r="AY23" s="881"/>
      <c r="AZ23" s="889" t="s">
        <v>388</v>
      </c>
      <c r="BA23" s="890"/>
      <c r="BB23" s="890"/>
      <c r="BC23" s="890"/>
      <c r="BD23" s="891"/>
      <c r="BE23" s="249"/>
      <c r="BF23" s="249"/>
      <c r="BG23" s="249"/>
      <c r="BH23" s="249"/>
      <c r="BI23" s="249"/>
      <c r="BJ23" s="249"/>
      <c r="BK23" s="249"/>
      <c r="BL23" s="249"/>
      <c r="BM23" s="249"/>
      <c r="BN23" s="249"/>
      <c r="BO23" s="249"/>
      <c r="BP23" s="249"/>
      <c r="BQ23" s="258">
        <v>17</v>
      </c>
      <c r="BR23" s="259"/>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0"/>
    </row>
    <row r="24" spans="1:131" s="251"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48"/>
      <c r="BA24" s="248"/>
      <c r="BB24" s="248"/>
      <c r="BC24" s="248"/>
      <c r="BD24" s="248"/>
      <c r="BE24" s="249"/>
      <c r="BF24" s="249"/>
      <c r="BG24" s="249"/>
      <c r="BH24" s="249"/>
      <c r="BI24" s="249"/>
      <c r="BJ24" s="249"/>
      <c r="BK24" s="249"/>
      <c r="BL24" s="249"/>
      <c r="BM24" s="249"/>
      <c r="BN24" s="249"/>
      <c r="BO24" s="249"/>
      <c r="BP24" s="249"/>
      <c r="BQ24" s="258">
        <v>18</v>
      </c>
      <c r="BR24" s="259"/>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0"/>
    </row>
    <row r="25" spans="1:131" s="243"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48"/>
      <c r="BK25" s="248"/>
      <c r="BL25" s="248"/>
      <c r="BM25" s="248"/>
      <c r="BN25" s="248"/>
      <c r="BO25" s="261"/>
      <c r="BP25" s="261"/>
      <c r="BQ25" s="258">
        <v>19</v>
      </c>
      <c r="BR25" s="259"/>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2"/>
    </row>
    <row r="26" spans="1:131" s="243" customFormat="1" ht="26.25" customHeight="1" x14ac:dyDescent="0.15">
      <c r="A26" s="820" t="s">
        <v>363</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370</v>
      </c>
      <c r="BF26" s="798"/>
      <c r="BG26" s="798"/>
      <c r="BH26" s="798"/>
      <c r="BI26" s="809"/>
      <c r="BJ26" s="248"/>
      <c r="BK26" s="248"/>
      <c r="BL26" s="248"/>
      <c r="BM26" s="248"/>
      <c r="BN26" s="248"/>
      <c r="BO26" s="261"/>
      <c r="BP26" s="261"/>
      <c r="BQ26" s="258">
        <v>20</v>
      </c>
      <c r="BR26" s="259"/>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2"/>
    </row>
    <row r="27" spans="1:131" s="243"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48"/>
      <c r="BK27" s="248"/>
      <c r="BL27" s="248"/>
      <c r="BM27" s="248"/>
      <c r="BN27" s="248"/>
      <c r="BO27" s="261"/>
      <c r="BP27" s="261"/>
      <c r="BQ27" s="258">
        <v>21</v>
      </c>
      <c r="BR27" s="259"/>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2"/>
    </row>
    <row r="28" spans="1:131" s="243" customFormat="1" ht="26.25" customHeight="1" thickTop="1" x14ac:dyDescent="0.15">
      <c r="A28" s="262">
        <v>1</v>
      </c>
      <c r="B28" s="811" t="s">
        <v>399</v>
      </c>
      <c r="C28" s="812"/>
      <c r="D28" s="812"/>
      <c r="E28" s="812"/>
      <c r="F28" s="812"/>
      <c r="G28" s="812"/>
      <c r="H28" s="812"/>
      <c r="I28" s="812"/>
      <c r="J28" s="812"/>
      <c r="K28" s="812"/>
      <c r="L28" s="812"/>
      <c r="M28" s="812"/>
      <c r="N28" s="812"/>
      <c r="O28" s="812"/>
      <c r="P28" s="813"/>
      <c r="Q28" s="902">
        <v>24707</v>
      </c>
      <c r="R28" s="903"/>
      <c r="S28" s="903"/>
      <c r="T28" s="903"/>
      <c r="U28" s="903"/>
      <c r="V28" s="903">
        <v>24131</v>
      </c>
      <c r="W28" s="903"/>
      <c r="X28" s="903"/>
      <c r="Y28" s="903"/>
      <c r="Z28" s="903"/>
      <c r="AA28" s="903">
        <v>576</v>
      </c>
      <c r="AB28" s="903"/>
      <c r="AC28" s="903"/>
      <c r="AD28" s="903"/>
      <c r="AE28" s="904"/>
      <c r="AF28" s="905">
        <v>575</v>
      </c>
      <c r="AG28" s="903"/>
      <c r="AH28" s="903"/>
      <c r="AI28" s="903"/>
      <c r="AJ28" s="906"/>
      <c r="AK28" s="907">
        <v>2154</v>
      </c>
      <c r="AL28" s="898"/>
      <c r="AM28" s="898"/>
      <c r="AN28" s="898"/>
      <c r="AO28" s="898"/>
      <c r="AP28" s="898" t="s">
        <v>619</v>
      </c>
      <c r="AQ28" s="898"/>
      <c r="AR28" s="898"/>
      <c r="AS28" s="898"/>
      <c r="AT28" s="898"/>
      <c r="AU28" s="898" t="s">
        <v>618</v>
      </c>
      <c r="AV28" s="898"/>
      <c r="AW28" s="898"/>
      <c r="AX28" s="898"/>
      <c r="AY28" s="898"/>
      <c r="AZ28" s="899" t="s">
        <v>541</v>
      </c>
      <c r="BA28" s="899"/>
      <c r="BB28" s="899"/>
      <c r="BC28" s="899"/>
      <c r="BD28" s="899"/>
      <c r="BE28" s="900"/>
      <c r="BF28" s="900"/>
      <c r="BG28" s="900"/>
      <c r="BH28" s="900"/>
      <c r="BI28" s="901"/>
      <c r="BJ28" s="248"/>
      <c r="BK28" s="248"/>
      <c r="BL28" s="248"/>
      <c r="BM28" s="248"/>
      <c r="BN28" s="248"/>
      <c r="BO28" s="261"/>
      <c r="BP28" s="261"/>
      <c r="BQ28" s="258">
        <v>22</v>
      </c>
      <c r="BR28" s="259"/>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2"/>
    </row>
    <row r="29" spans="1:131" s="243" customFormat="1" ht="26.25" customHeight="1" x14ac:dyDescent="0.15">
      <c r="A29" s="262">
        <v>2</v>
      </c>
      <c r="B29" s="835" t="s">
        <v>400</v>
      </c>
      <c r="C29" s="836"/>
      <c r="D29" s="836"/>
      <c r="E29" s="836"/>
      <c r="F29" s="836"/>
      <c r="G29" s="836"/>
      <c r="H29" s="836"/>
      <c r="I29" s="836"/>
      <c r="J29" s="836"/>
      <c r="K29" s="836"/>
      <c r="L29" s="836"/>
      <c r="M29" s="836"/>
      <c r="N29" s="836"/>
      <c r="O29" s="836"/>
      <c r="P29" s="837"/>
      <c r="Q29" s="838">
        <v>34</v>
      </c>
      <c r="R29" s="839"/>
      <c r="S29" s="839"/>
      <c r="T29" s="839"/>
      <c r="U29" s="839"/>
      <c r="V29" s="839">
        <v>34</v>
      </c>
      <c r="W29" s="839"/>
      <c r="X29" s="839"/>
      <c r="Y29" s="839"/>
      <c r="Z29" s="839"/>
      <c r="AA29" s="839" t="s">
        <v>618</v>
      </c>
      <c r="AB29" s="839"/>
      <c r="AC29" s="839"/>
      <c r="AD29" s="839"/>
      <c r="AE29" s="840"/>
      <c r="AF29" s="841" t="s">
        <v>401</v>
      </c>
      <c r="AG29" s="842"/>
      <c r="AH29" s="842"/>
      <c r="AI29" s="842"/>
      <c r="AJ29" s="843"/>
      <c r="AK29" s="910">
        <v>28</v>
      </c>
      <c r="AL29" s="911"/>
      <c r="AM29" s="911"/>
      <c r="AN29" s="911"/>
      <c r="AO29" s="911"/>
      <c r="AP29" s="911" t="s">
        <v>541</v>
      </c>
      <c r="AQ29" s="911"/>
      <c r="AR29" s="911"/>
      <c r="AS29" s="911"/>
      <c r="AT29" s="911"/>
      <c r="AU29" s="911" t="s">
        <v>541</v>
      </c>
      <c r="AV29" s="911"/>
      <c r="AW29" s="911"/>
      <c r="AX29" s="911"/>
      <c r="AY29" s="911"/>
      <c r="AZ29" s="912" t="s">
        <v>541</v>
      </c>
      <c r="BA29" s="912"/>
      <c r="BB29" s="912"/>
      <c r="BC29" s="912"/>
      <c r="BD29" s="912"/>
      <c r="BE29" s="908"/>
      <c r="BF29" s="908"/>
      <c r="BG29" s="908"/>
      <c r="BH29" s="908"/>
      <c r="BI29" s="909"/>
      <c r="BJ29" s="248"/>
      <c r="BK29" s="248"/>
      <c r="BL29" s="248"/>
      <c r="BM29" s="248"/>
      <c r="BN29" s="248"/>
      <c r="BO29" s="261"/>
      <c r="BP29" s="261"/>
      <c r="BQ29" s="258">
        <v>23</v>
      </c>
      <c r="BR29" s="259"/>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2"/>
    </row>
    <row r="30" spans="1:131" s="243" customFormat="1" ht="26.25" customHeight="1" x14ac:dyDescent="0.15">
      <c r="A30" s="262">
        <v>3</v>
      </c>
      <c r="B30" s="835" t="s">
        <v>402</v>
      </c>
      <c r="C30" s="836"/>
      <c r="D30" s="836"/>
      <c r="E30" s="836"/>
      <c r="F30" s="836"/>
      <c r="G30" s="836"/>
      <c r="H30" s="836"/>
      <c r="I30" s="836"/>
      <c r="J30" s="836"/>
      <c r="K30" s="836"/>
      <c r="L30" s="836"/>
      <c r="M30" s="836"/>
      <c r="N30" s="836"/>
      <c r="O30" s="836"/>
      <c r="P30" s="837"/>
      <c r="Q30" s="838">
        <v>3778</v>
      </c>
      <c r="R30" s="839"/>
      <c r="S30" s="839"/>
      <c r="T30" s="839"/>
      <c r="U30" s="839"/>
      <c r="V30" s="839">
        <v>3617</v>
      </c>
      <c r="W30" s="839"/>
      <c r="X30" s="839"/>
      <c r="Y30" s="839"/>
      <c r="Z30" s="839"/>
      <c r="AA30" s="839">
        <v>162</v>
      </c>
      <c r="AB30" s="839"/>
      <c r="AC30" s="839"/>
      <c r="AD30" s="839"/>
      <c r="AE30" s="840"/>
      <c r="AF30" s="841">
        <v>162</v>
      </c>
      <c r="AG30" s="842"/>
      <c r="AH30" s="842"/>
      <c r="AI30" s="842"/>
      <c r="AJ30" s="843"/>
      <c r="AK30" s="910">
        <v>813</v>
      </c>
      <c r="AL30" s="911"/>
      <c r="AM30" s="911"/>
      <c r="AN30" s="911"/>
      <c r="AO30" s="911"/>
      <c r="AP30" s="911" t="s">
        <v>541</v>
      </c>
      <c r="AQ30" s="911"/>
      <c r="AR30" s="911"/>
      <c r="AS30" s="911"/>
      <c r="AT30" s="911"/>
      <c r="AU30" s="911" t="s">
        <v>541</v>
      </c>
      <c r="AV30" s="911"/>
      <c r="AW30" s="911"/>
      <c r="AX30" s="911"/>
      <c r="AY30" s="911"/>
      <c r="AZ30" s="912" t="s">
        <v>541</v>
      </c>
      <c r="BA30" s="912"/>
      <c r="BB30" s="912"/>
      <c r="BC30" s="912"/>
      <c r="BD30" s="912"/>
      <c r="BE30" s="908"/>
      <c r="BF30" s="908"/>
      <c r="BG30" s="908"/>
      <c r="BH30" s="908"/>
      <c r="BI30" s="909"/>
      <c r="BJ30" s="248"/>
      <c r="BK30" s="248"/>
      <c r="BL30" s="248"/>
      <c r="BM30" s="248"/>
      <c r="BN30" s="248"/>
      <c r="BO30" s="261"/>
      <c r="BP30" s="261"/>
      <c r="BQ30" s="258">
        <v>24</v>
      </c>
      <c r="BR30" s="259"/>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2"/>
    </row>
    <row r="31" spans="1:131" s="243" customFormat="1" ht="26.25" customHeight="1" x14ac:dyDescent="0.15">
      <c r="A31" s="262">
        <v>4</v>
      </c>
      <c r="B31" s="835" t="s">
        <v>403</v>
      </c>
      <c r="C31" s="836"/>
      <c r="D31" s="836"/>
      <c r="E31" s="836"/>
      <c r="F31" s="836"/>
      <c r="G31" s="836"/>
      <c r="H31" s="836"/>
      <c r="I31" s="836"/>
      <c r="J31" s="836"/>
      <c r="K31" s="836"/>
      <c r="L31" s="836"/>
      <c r="M31" s="836"/>
      <c r="N31" s="836"/>
      <c r="O31" s="836"/>
      <c r="P31" s="837"/>
      <c r="Q31" s="838">
        <v>22341</v>
      </c>
      <c r="R31" s="839"/>
      <c r="S31" s="839"/>
      <c r="T31" s="839"/>
      <c r="U31" s="839"/>
      <c r="V31" s="839">
        <v>22091</v>
      </c>
      <c r="W31" s="839"/>
      <c r="X31" s="839"/>
      <c r="Y31" s="839"/>
      <c r="Z31" s="839"/>
      <c r="AA31" s="839">
        <v>249</v>
      </c>
      <c r="AB31" s="839"/>
      <c r="AC31" s="839"/>
      <c r="AD31" s="839"/>
      <c r="AE31" s="840"/>
      <c r="AF31" s="841">
        <v>248</v>
      </c>
      <c r="AG31" s="842"/>
      <c r="AH31" s="842"/>
      <c r="AI31" s="842"/>
      <c r="AJ31" s="843"/>
      <c r="AK31" s="910">
        <v>3159</v>
      </c>
      <c r="AL31" s="911"/>
      <c r="AM31" s="911"/>
      <c r="AN31" s="911"/>
      <c r="AO31" s="911"/>
      <c r="AP31" s="911" t="s">
        <v>541</v>
      </c>
      <c r="AQ31" s="911"/>
      <c r="AR31" s="911"/>
      <c r="AS31" s="911"/>
      <c r="AT31" s="911"/>
      <c r="AU31" s="911" t="s">
        <v>541</v>
      </c>
      <c r="AV31" s="911"/>
      <c r="AW31" s="911"/>
      <c r="AX31" s="911"/>
      <c r="AY31" s="911"/>
      <c r="AZ31" s="912" t="s">
        <v>541</v>
      </c>
      <c r="BA31" s="912"/>
      <c r="BB31" s="912"/>
      <c r="BC31" s="912"/>
      <c r="BD31" s="912"/>
      <c r="BE31" s="908"/>
      <c r="BF31" s="908"/>
      <c r="BG31" s="908"/>
      <c r="BH31" s="908"/>
      <c r="BI31" s="909"/>
      <c r="BJ31" s="248"/>
      <c r="BK31" s="248"/>
      <c r="BL31" s="248"/>
      <c r="BM31" s="248"/>
      <c r="BN31" s="248"/>
      <c r="BO31" s="261"/>
      <c r="BP31" s="261"/>
      <c r="BQ31" s="258">
        <v>25</v>
      </c>
      <c r="BR31" s="259"/>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2"/>
    </row>
    <row r="32" spans="1:131" s="243" customFormat="1" ht="26.25" customHeight="1" x14ac:dyDescent="0.15">
      <c r="A32" s="262">
        <v>5</v>
      </c>
      <c r="B32" s="835" t="s">
        <v>404</v>
      </c>
      <c r="C32" s="836"/>
      <c r="D32" s="836"/>
      <c r="E32" s="836"/>
      <c r="F32" s="836"/>
      <c r="G32" s="836"/>
      <c r="H32" s="836"/>
      <c r="I32" s="836"/>
      <c r="J32" s="836"/>
      <c r="K32" s="836"/>
      <c r="L32" s="836"/>
      <c r="M32" s="836"/>
      <c r="N32" s="836"/>
      <c r="O32" s="836"/>
      <c r="P32" s="837"/>
      <c r="Q32" s="838">
        <v>44</v>
      </c>
      <c r="R32" s="839"/>
      <c r="S32" s="839"/>
      <c r="T32" s="839"/>
      <c r="U32" s="839"/>
      <c r="V32" s="839">
        <v>44</v>
      </c>
      <c r="W32" s="839"/>
      <c r="X32" s="839"/>
      <c r="Y32" s="839"/>
      <c r="Z32" s="839"/>
      <c r="AA32" s="839">
        <v>0</v>
      </c>
      <c r="AB32" s="839"/>
      <c r="AC32" s="839"/>
      <c r="AD32" s="839"/>
      <c r="AE32" s="840"/>
      <c r="AF32" s="841" t="s">
        <v>405</v>
      </c>
      <c r="AG32" s="842"/>
      <c r="AH32" s="842"/>
      <c r="AI32" s="842"/>
      <c r="AJ32" s="843"/>
      <c r="AK32" s="910">
        <v>32</v>
      </c>
      <c r="AL32" s="911"/>
      <c r="AM32" s="911"/>
      <c r="AN32" s="911"/>
      <c r="AO32" s="911"/>
      <c r="AP32" s="911" t="s">
        <v>541</v>
      </c>
      <c r="AQ32" s="911"/>
      <c r="AR32" s="911"/>
      <c r="AS32" s="911"/>
      <c r="AT32" s="911"/>
      <c r="AU32" s="911" t="s">
        <v>541</v>
      </c>
      <c r="AV32" s="911"/>
      <c r="AW32" s="911"/>
      <c r="AX32" s="911"/>
      <c r="AY32" s="911"/>
      <c r="AZ32" s="912" t="s">
        <v>541</v>
      </c>
      <c r="BA32" s="912"/>
      <c r="BB32" s="912"/>
      <c r="BC32" s="912"/>
      <c r="BD32" s="912"/>
      <c r="BE32" s="908"/>
      <c r="BF32" s="908"/>
      <c r="BG32" s="908"/>
      <c r="BH32" s="908"/>
      <c r="BI32" s="909"/>
      <c r="BJ32" s="248"/>
      <c r="BK32" s="248"/>
      <c r="BL32" s="248"/>
      <c r="BM32" s="248"/>
      <c r="BN32" s="248"/>
      <c r="BO32" s="261"/>
      <c r="BP32" s="261"/>
      <c r="BQ32" s="258">
        <v>26</v>
      </c>
      <c r="BR32" s="259"/>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2"/>
    </row>
    <row r="33" spans="1:131" s="243" customFormat="1" ht="26.25" customHeight="1" x14ac:dyDescent="0.15">
      <c r="A33" s="262">
        <v>6</v>
      </c>
      <c r="B33" s="835" t="s">
        <v>406</v>
      </c>
      <c r="C33" s="836"/>
      <c r="D33" s="836"/>
      <c r="E33" s="836"/>
      <c r="F33" s="836"/>
      <c r="G33" s="836"/>
      <c r="H33" s="836"/>
      <c r="I33" s="836"/>
      <c r="J33" s="836"/>
      <c r="K33" s="836"/>
      <c r="L33" s="836"/>
      <c r="M33" s="836"/>
      <c r="N33" s="836"/>
      <c r="O33" s="836"/>
      <c r="P33" s="837"/>
      <c r="Q33" s="838">
        <v>187</v>
      </c>
      <c r="R33" s="839"/>
      <c r="S33" s="839"/>
      <c r="T33" s="839"/>
      <c r="U33" s="839"/>
      <c r="V33" s="839">
        <v>183</v>
      </c>
      <c r="W33" s="839"/>
      <c r="X33" s="839"/>
      <c r="Y33" s="839"/>
      <c r="Z33" s="839"/>
      <c r="AA33" s="839">
        <v>4</v>
      </c>
      <c r="AB33" s="839"/>
      <c r="AC33" s="839"/>
      <c r="AD33" s="839"/>
      <c r="AE33" s="840"/>
      <c r="AF33" s="841">
        <v>4</v>
      </c>
      <c r="AG33" s="842"/>
      <c r="AH33" s="842"/>
      <c r="AI33" s="842"/>
      <c r="AJ33" s="843"/>
      <c r="AK33" s="910">
        <v>11</v>
      </c>
      <c r="AL33" s="911"/>
      <c r="AM33" s="911"/>
      <c r="AN33" s="911"/>
      <c r="AO33" s="911"/>
      <c r="AP33" s="911" t="s">
        <v>541</v>
      </c>
      <c r="AQ33" s="911"/>
      <c r="AR33" s="911"/>
      <c r="AS33" s="911"/>
      <c r="AT33" s="911"/>
      <c r="AU33" s="911" t="s">
        <v>541</v>
      </c>
      <c r="AV33" s="911"/>
      <c r="AW33" s="911"/>
      <c r="AX33" s="911"/>
      <c r="AY33" s="911"/>
      <c r="AZ33" s="912" t="s">
        <v>541</v>
      </c>
      <c r="BA33" s="912"/>
      <c r="BB33" s="912"/>
      <c r="BC33" s="912"/>
      <c r="BD33" s="912"/>
      <c r="BE33" s="908"/>
      <c r="BF33" s="908"/>
      <c r="BG33" s="908"/>
      <c r="BH33" s="908"/>
      <c r="BI33" s="909"/>
      <c r="BJ33" s="248"/>
      <c r="BK33" s="248"/>
      <c r="BL33" s="248"/>
      <c r="BM33" s="248"/>
      <c r="BN33" s="248"/>
      <c r="BO33" s="261"/>
      <c r="BP33" s="261"/>
      <c r="BQ33" s="258">
        <v>27</v>
      </c>
      <c r="BR33" s="259"/>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2"/>
    </row>
    <row r="34" spans="1:131" s="243" customFormat="1" ht="26.25" customHeight="1" x14ac:dyDescent="0.15">
      <c r="A34" s="262">
        <v>7</v>
      </c>
      <c r="B34" s="835" t="s">
        <v>407</v>
      </c>
      <c r="C34" s="836"/>
      <c r="D34" s="836"/>
      <c r="E34" s="836"/>
      <c r="F34" s="836"/>
      <c r="G34" s="836"/>
      <c r="H34" s="836"/>
      <c r="I34" s="836"/>
      <c r="J34" s="836"/>
      <c r="K34" s="836"/>
      <c r="L34" s="836"/>
      <c r="M34" s="836"/>
      <c r="N34" s="836"/>
      <c r="O34" s="836"/>
      <c r="P34" s="837"/>
      <c r="Q34" s="838">
        <v>5852</v>
      </c>
      <c r="R34" s="839"/>
      <c r="S34" s="839"/>
      <c r="T34" s="839"/>
      <c r="U34" s="839"/>
      <c r="V34" s="839">
        <v>5694</v>
      </c>
      <c r="W34" s="839"/>
      <c r="X34" s="839"/>
      <c r="Y34" s="839"/>
      <c r="Z34" s="839"/>
      <c r="AA34" s="839">
        <v>159</v>
      </c>
      <c r="AB34" s="839"/>
      <c r="AC34" s="839"/>
      <c r="AD34" s="839"/>
      <c r="AE34" s="840"/>
      <c r="AF34" s="841">
        <v>1855</v>
      </c>
      <c r="AG34" s="842"/>
      <c r="AH34" s="842"/>
      <c r="AI34" s="842"/>
      <c r="AJ34" s="843"/>
      <c r="AK34" s="910">
        <v>159</v>
      </c>
      <c r="AL34" s="911"/>
      <c r="AM34" s="911"/>
      <c r="AN34" s="911"/>
      <c r="AO34" s="911"/>
      <c r="AP34" s="911">
        <v>18483</v>
      </c>
      <c r="AQ34" s="911"/>
      <c r="AR34" s="911"/>
      <c r="AS34" s="911"/>
      <c r="AT34" s="911"/>
      <c r="AU34" s="911">
        <v>1553</v>
      </c>
      <c r="AV34" s="911"/>
      <c r="AW34" s="911"/>
      <c r="AX34" s="911"/>
      <c r="AY34" s="911"/>
      <c r="AZ34" s="912" t="s">
        <v>541</v>
      </c>
      <c r="BA34" s="912"/>
      <c r="BB34" s="912"/>
      <c r="BC34" s="912"/>
      <c r="BD34" s="912"/>
      <c r="BE34" s="908" t="s">
        <v>408</v>
      </c>
      <c r="BF34" s="908"/>
      <c r="BG34" s="908"/>
      <c r="BH34" s="908"/>
      <c r="BI34" s="909"/>
      <c r="BJ34" s="248"/>
      <c r="BK34" s="248"/>
      <c r="BL34" s="248"/>
      <c r="BM34" s="248"/>
      <c r="BN34" s="248"/>
      <c r="BO34" s="261"/>
      <c r="BP34" s="261"/>
      <c r="BQ34" s="258">
        <v>28</v>
      </c>
      <c r="BR34" s="259"/>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2"/>
    </row>
    <row r="35" spans="1:131" s="243" customFormat="1" ht="26.25" customHeight="1" x14ac:dyDescent="0.15">
      <c r="A35" s="262">
        <v>8</v>
      </c>
      <c r="B35" s="835" t="s">
        <v>409</v>
      </c>
      <c r="C35" s="836"/>
      <c r="D35" s="836"/>
      <c r="E35" s="836"/>
      <c r="F35" s="836"/>
      <c r="G35" s="836"/>
      <c r="H35" s="836"/>
      <c r="I35" s="836"/>
      <c r="J35" s="836"/>
      <c r="K35" s="836"/>
      <c r="L35" s="836"/>
      <c r="M35" s="836"/>
      <c r="N35" s="836"/>
      <c r="O35" s="836"/>
      <c r="P35" s="837"/>
      <c r="Q35" s="838">
        <v>701</v>
      </c>
      <c r="R35" s="839"/>
      <c r="S35" s="839"/>
      <c r="T35" s="839"/>
      <c r="U35" s="839"/>
      <c r="V35" s="839">
        <v>626</v>
      </c>
      <c r="W35" s="839"/>
      <c r="X35" s="839"/>
      <c r="Y35" s="839"/>
      <c r="Z35" s="839"/>
      <c r="AA35" s="839">
        <v>75</v>
      </c>
      <c r="AB35" s="839"/>
      <c r="AC35" s="839"/>
      <c r="AD35" s="839"/>
      <c r="AE35" s="840"/>
      <c r="AF35" s="841">
        <v>774</v>
      </c>
      <c r="AG35" s="842"/>
      <c r="AH35" s="842"/>
      <c r="AI35" s="842"/>
      <c r="AJ35" s="843"/>
      <c r="AK35" s="910">
        <v>1</v>
      </c>
      <c r="AL35" s="911"/>
      <c r="AM35" s="911"/>
      <c r="AN35" s="911"/>
      <c r="AO35" s="911"/>
      <c r="AP35" s="911">
        <v>1355</v>
      </c>
      <c r="AQ35" s="911"/>
      <c r="AR35" s="911"/>
      <c r="AS35" s="911"/>
      <c r="AT35" s="911"/>
      <c r="AU35" s="911">
        <v>11</v>
      </c>
      <c r="AV35" s="911"/>
      <c r="AW35" s="911"/>
      <c r="AX35" s="911"/>
      <c r="AY35" s="911"/>
      <c r="AZ35" s="912" t="s">
        <v>541</v>
      </c>
      <c r="BA35" s="912"/>
      <c r="BB35" s="912"/>
      <c r="BC35" s="912"/>
      <c r="BD35" s="912"/>
      <c r="BE35" s="908" t="s">
        <v>410</v>
      </c>
      <c r="BF35" s="908"/>
      <c r="BG35" s="908"/>
      <c r="BH35" s="908"/>
      <c r="BI35" s="909"/>
      <c r="BJ35" s="248"/>
      <c r="BK35" s="248"/>
      <c r="BL35" s="248"/>
      <c r="BM35" s="248"/>
      <c r="BN35" s="248"/>
      <c r="BO35" s="261"/>
      <c r="BP35" s="261"/>
      <c r="BQ35" s="258">
        <v>29</v>
      </c>
      <c r="BR35" s="259"/>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2"/>
    </row>
    <row r="36" spans="1:131" s="243" customFormat="1" ht="26.25" customHeight="1" x14ac:dyDescent="0.15">
      <c r="A36" s="262">
        <v>9</v>
      </c>
      <c r="B36" s="835" t="s">
        <v>411</v>
      </c>
      <c r="C36" s="836"/>
      <c r="D36" s="836"/>
      <c r="E36" s="836"/>
      <c r="F36" s="836"/>
      <c r="G36" s="836"/>
      <c r="H36" s="836"/>
      <c r="I36" s="836"/>
      <c r="J36" s="836"/>
      <c r="K36" s="836"/>
      <c r="L36" s="836"/>
      <c r="M36" s="836"/>
      <c r="N36" s="836"/>
      <c r="O36" s="836"/>
      <c r="P36" s="837"/>
      <c r="Q36" s="838">
        <v>6881</v>
      </c>
      <c r="R36" s="839"/>
      <c r="S36" s="839"/>
      <c r="T36" s="839"/>
      <c r="U36" s="839"/>
      <c r="V36" s="839">
        <v>6714</v>
      </c>
      <c r="W36" s="839"/>
      <c r="X36" s="839"/>
      <c r="Y36" s="839"/>
      <c r="Z36" s="839"/>
      <c r="AA36" s="839">
        <v>166</v>
      </c>
      <c r="AB36" s="839"/>
      <c r="AC36" s="839"/>
      <c r="AD36" s="839"/>
      <c r="AE36" s="840"/>
      <c r="AF36" s="841">
        <v>1026</v>
      </c>
      <c r="AG36" s="842"/>
      <c r="AH36" s="842"/>
      <c r="AI36" s="842"/>
      <c r="AJ36" s="843"/>
      <c r="AK36" s="910">
        <v>1797</v>
      </c>
      <c r="AL36" s="911"/>
      <c r="AM36" s="911"/>
      <c r="AN36" s="911"/>
      <c r="AO36" s="911"/>
      <c r="AP36" s="911">
        <v>41623</v>
      </c>
      <c r="AQ36" s="911"/>
      <c r="AR36" s="911"/>
      <c r="AS36" s="911"/>
      <c r="AT36" s="911"/>
      <c r="AU36" s="911">
        <v>16940</v>
      </c>
      <c r="AV36" s="911"/>
      <c r="AW36" s="911"/>
      <c r="AX36" s="911"/>
      <c r="AY36" s="911"/>
      <c r="AZ36" s="912" t="s">
        <v>541</v>
      </c>
      <c r="BA36" s="912"/>
      <c r="BB36" s="912"/>
      <c r="BC36" s="912"/>
      <c r="BD36" s="912"/>
      <c r="BE36" s="908" t="s">
        <v>412</v>
      </c>
      <c r="BF36" s="908"/>
      <c r="BG36" s="908"/>
      <c r="BH36" s="908"/>
      <c r="BI36" s="909"/>
      <c r="BJ36" s="248"/>
      <c r="BK36" s="248"/>
      <c r="BL36" s="248"/>
      <c r="BM36" s="248"/>
      <c r="BN36" s="248"/>
      <c r="BO36" s="261"/>
      <c r="BP36" s="261"/>
      <c r="BQ36" s="258">
        <v>30</v>
      </c>
      <c r="BR36" s="259"/>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2"/>
    </row>
    <row r="37" spans="1:131" s="243" customFormat="1" ht="26.25" customHeight="1" x14ac:dyDescent="0.15">
      <c r="A37" s="262">
        <v>10</v>
      </c>
      <c r="B37" s="835" t="s">
        <v>413</v>
      </c>
      <c r="C37" s="836"/>
      <c r="D37" s="836"/>
      <c r="E37" s="836"/>
      <c r="F37" s="836"/>
      <c r="G37" s="836"/>
      <c r="H37" s="836"/>
      <c r="I37" s="836"/>
      <c r="J37" s="836"/>
      <c r="K37" s="836"/>
      <c r="L37" s="836"/>
      <c r="M37" s="836"/>
      <c r="N37" s="836"/>
      <c r="O37" s="836"/>
      <c r="P37" s="837"/>
      <c r="Q37" s="838">
        <v>652</v>
      </c>
      <c r="R37" s="839"/>
      <c r="S37" s="839"/>
      <c r="T37" s="839"/>
      <c r="U37" s="839"/>
      <c r="V37" s="839">
        <v>683</v>
      </c>
      <c r="W37" s="839"/>
      <c r="X37" s="839"/>
      <c r="Y37" s="839"/>
      <c r="Z37" s="839"/>
      <c r="AA37" s="839">
        <v>-31</v>
      </c>
      <c r="AB37" s="839"/>
      <c r="AC37" s="839"/>
      <c r="AD37" s="839"/>
      <c r="AE37" s="840"/>
      <c r="AF37" s="841">
        <v>159</v>
      </c>
      <c r="AG37" s="842"/>
      <c r="AH37" s="842"/>
      <c r="AI37" s="842"/>
      <c r="AJ37" s="843"/>
      <c r="AK37" s="910">
        <v>208</v>
      </c>
      <c r="AL37" s="911"/>
      <c r="AM37" s="911"/>
      <c r="AN37" s="911"/>
      <c r="AO37" s="911"/>
      <c r="AP37" s="911">
        <v>68</v>
      </c>
      <c r="AQ37" s="911"/>
      <c r="AR37" s="911"/>
      <c r="AS37" s="911"/>
      <c r="AT37" s="911"/>
      <c r="AU37" s="911">
        <v>43</v>
      </c>
      <c r="AV37" s="911"/>
      <c r="AW37" s="911"/>
      <c r="AX37" s="911"/>
      <c r="AY37" s="911"/>
      <c r="AZ37" s="912" t="s">
        <v>541</v>
      </c>
      <c r="BA37" s="912"/>
      <c r="BB37" s="912"/>
      <c r="BC37" s="912"/>
      <c r="BD37" s="912"/>
      <c r="BE37" s="908" t="s">
        <v>414</v>
      </c>
      <c r="BF37" s="908"/>
      <c r="BG37" s="908"/>
      <c r="BH37" s="908"/>
      <c r="BI37" s="909"/>
      <c r="BJ37" s="248"/>
      <c r="BK37" s="248"/>
      <c r="BL37" s="248"/>
      <c r="BM37" s="248"/>
      <c r="BN37" s="248"/>
      <c r="BO37" s="261"/>
      <c r="BP37" s="261"/>
      <c r="BQ37" s="258">
        <v>31</v>
      </c>
      <c r="BR37" s="259"/>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2"/>
    </row>
    <row r="38" spans="1:131" s="243" customFormat="1" ht="26.25" customHeight="1" x14ac:dyDescent="0.15">
      <c r="A38" s="262">
        <v>11</v>
      </c>
      <c r="B38" s="835" t="s">
        <v>415</v>
      </c>
      <c r="C38" s="836"/>
      <c r="D38" s="836"/>
      <c r="E38" s="836"/>
      <c r="F38" s="836"/>
      <c r="G38" s="836"/>
      <c r="H38" s="836"/>
      <c r="I38" s="836"/>
      <c r="J38" s="836"/>
      <c r="K38" s="836"/>
      <c r="L38" s="836"/>
      <c r="M38" s="836"/>
      <c r="N38" s="836"/>
      <c r="O38" s="836"/>
      <c r="P38" s="837"/>
      <c r="Q38" s="838">
        <v>29</v>
      </c>
      <c r="R38" s="839"/>
      <c r="S38" s="839"/>
      <c r="T38" s="839"/>
      <c r="U38" s="839"/>
      <c r="V38" s="839">
        <v>29</v>
      </c>
      <c r="W38" s="839"/>
      <c r="X38" s="839"/>
      <c r="Y38" s="839"/>
      <c r="Z38" s="839"/>
      <c r="AA38" s="839" t="s">
        <v>622</v>
      </c>
      <c r="AB38" s="839"/>
      <c r="AC38" s="839"/>
      <c r="AD38" s="839"/>
      <c r="AE38" s="840"/>
      <c r="AF38" s="841" t="s">
        <v>382</v>
      </c>
      <c r="AG38" s="842"/>
      <c r="AH38" s="842"/>
      <c r="AI38" s="842"/>
      <c r="AJ38" s="843"/>
      <c r="AK38" s="910">
        <v>29</v>
      </c>
      <c r="AL38" s="911"/>
      <c r="AM38" s="911"/>
      <c r="AN38" s="911"/>
      <c r="AO38" s="911"/>
      <c r="AP38" s="911" t="s">
        <v>625</v>
      </c>
      <c r="AQ38" s="911"/>
      <c r="AR38" s="911"/>
      <c r="AS38" s="911"/>
      <c r="AT38" s="911"/>
      <c r="AU38" s="911" t="s">
        <v>622</v>
      </c>
      <c r="AV38" s="911"/>
      <c r="AW38" s="911"/>
      <c r="AX38" s="911"/>
      <c r="AY38" s="911"/>
      <c r="AZ38" s="912" t="s">
        <v>541</v>
      </c>
      <c r="BA38" s="912"/>
      <c r="BB38" s="912"/>
      <c r="BC38" s="912"/>
      <c r="BD38" s="912"/>
      <c r="BE38" s="908" t="s">
        <v>416</v>
      </c>
      <c r="BF38" s="908"/>
      <c r="BG38" s="908"/>
      <c r="BH38" s="908"/>
      <c r="BI38" s="909"/>
      <c r="BJ38" s="248"/>
      <c r="BK38" s="248"/>
      <c r="BL38" s="248"/>
      <c r="BM38" s="248"/>
      <c r="BN38" s="248"/>
      <c r="BO38" s="261"/>
      <c r="BP38" s="261"/>
      <c r="BQ38" s="258">
        <v>32</v>
      </c>
      <c r="BR38" s="259"/>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2"/>
    </row>
    <row r="39" spans="1:131" s="243" customFormat="1" ht="26.25" customHeight="1" x14ac:dyDescent="0.15">
      <c r="A39" s="262">
        <v>12</v>
      </c>
      <c r="B39" s="835" t="s">
        <v>417</v>
      </c>
      <c r="C39" s="836"/>
      <c r="D39" s="836"/>
      <c r="E39" s="836"/>
      <c r="F39" s="836"/>
      <c r="G39" s="836"/>
      <c r="H39" s="836"/>
      <c r="I39" s="836"/>
      <c r="J39" s="836"/>
      <c r="K39" s="836"/>
      <c r="L39" s="836"/>
      <c r="M39" s="836"/>
      <c r="N39" s="836"/>
      <c r="O39" s="836"/>
      <c r="P39" s="837"/>
      <c r="Q39" s="838">
        <v>860</v>
      </c>
      <c r="R39" s="839"/>
      <c r="S39" s="839"/>
      <c r="T39" s="839"/>
      <c r="U39" s="839"/>
      <c r="V39" s="839">
        <v>860</v>
      </c>
      <c r="W39" s="839"/>
      <c r="X39" s="839"/>
      <c r="Y39" s="839"/>
      <c r="Z39" s="839"/>
      <c r="AA39" s="839" t="s">
        <v>626</v>
      </c>
      <c r="AB39" s="839"/>
      <c r="AC39" s="839"/>
      <c r="AD39" s="839"/>
      <c r="AE39" s="840"/>
      <c r="AF39" s="841" t="s">
        <v>382</v>
      </c>
      <c r="AG39" s="842"/>
      <c r="AH39" s="842"/>
      <c r="AI39" s="842"/>
      <c r="AJ39" s="843"/>
      <c r="AK39" s="910">
        <v>131</v>
      </c>
      <c r="AL39" s="911"/>
      <c r="AM39" s="911"/>
      <c r="AN39" s="911"/>
      <c r="AO39" s="911"/>
      <c r="AP39" s="911">
        <v>5603</v>
      </c>
      <c r="AQ39" s="911"/>
      <c r="AR39" s="911"/>
      <c r="AS39" s="911"/>
      <c r="AT39" s="911"/>
      <c r="AU39" s="911">
        <v>924</v>
      </c>
      <c r="AV39" s="911"/>
      <c r="AW39" s="911"/>
      <c r="AX39" s="911"/>
      <c r="AY39" s="911"/>
      <c r="AZ39" s="912" t="s">
        <v>541</v>
      </c>
      <c r="BA39" s="912"/>
      <c r="BB39" s="912"/>
      <c r="BC39" s="912"/>
      <c r="BD39" s="912"/>
      <c r="BE39" s="908" t="s">
        <v>416</v>
      </c>
      <c r="BF39" s="908"/>
      <c r="BG39" s="908"/>
      <c r="BH39" s="908"/>
      <c r="BI39" s="909"/>
      <c r="BJ39" s="248"/>
      <c r="BK39" s="248"/>
      <c r="BL39" s="248"/>
      <c r="BM39" s="248"/>
      <c r="BN39" s="248"/>
      <c r="BO39" s="261"/>
      <c r="BP39" s="261"/>
      <c r="BQ39" s="258">
        <v>33</v>
      </c>
      <c r="BR39" s="259"/>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2"/>
    </row>
    <row r="40" spans="1:131" s="243" customFormat="1" ht="26.25" customHeight="1" x14ac:dyDescent="0.15">
      <c r="A40" s="257">
        <v>13</v>
      </c>
      <c r="B40" s="835" t="s">
        <v>418</v>
      </c>
      <c r="C40" s="836"/>
      <c r="D40" s="836"/>
      <c r="E40" s="836"/>
      <c r="F40" s="836"/>
      <c r="G40" s="836"/>
      <c r="H40" s="836"/>
      <c r="I40" s="836"/>
      <c r="J40" s="836"/>
      <c r="K40" s="836"/>
      <c r="L40" s="836"/>
      <c r="M40" s="836"/>
      <c r="N40" s="836"/>
      <c r="O40" s="836"/>
      <c r="P40" s="837"/>
      <c r="Q40" s="838">
        <v>75</v>
      </c>
      <c r="R40" s="839"/>
      <c r="S40" s="839"/>
      <c r="T40" s="839"/>
      <c r="U40" s="839"/>
      <c r="V40" s="839">
        <v>74</v>
      </c>
      <c r="W40" s="839"/>
      <c r="X40" s="839"/>
      <c r="Y40" s="839"/>
      <c r="Z40" s="839"/>
      <c r="AA40" s="839">
        <v>1</v>
      </c>
      <c r="AB40" s="839"/>
      <c r="AC40" s="839"/>
      <c r="AD40" s="839"/>
      <c r="AE40" s="840"/>
      <c r="AF40" s="841">
        <v>1</v>
      </c>
      <c r="AG40" s="842"/>
      <c r="AH40" s="842"/>
      <c r="AI40" s="842"/>
      <c r="AJ40" s="843"/>
      <c r="AK40" s="910" t="s">
        <v>624</v>
      </c>
      <c r="AL40" s="911"/>
      <c r="AM40" s="911"/>
      <c r="AN40" s="911"/>
      <c r="AO40" s="911"/>
      <c r="AP40" s="911">
        <v>59</v>
      </c>
      <c r="AQ40" s="911"/>
      <c r="AR40" s="911"/>
      <c r="AS40" s="911"/>
      <c r="AT40" s="911"/>
      <c r="AU40" s="911">
        <v>22</v>
      </c>
      <c r="AV40" s="911"/>
      <c r="AW40" s="911"/>
      <c r="AX40" s="911"/>
      <c r="AY40" s="911"/>
      <c r="AZ40" s="912" t="s">
        <v>541</v>
      </c>
      <c r="BA40" s="912"/>
      <c r="BB40" s="912"/>
      <c r="BC40" s="912"/>
      <c r="BD40" s="912"/>
      <c r="BE40" s="908" t="s">
        <v>419</v>
      </c>
      <c r="BF40" s="908"/>
      <c r="BG40" s="908"/>
      <c r="BH40" s="908"/>
      <c r="BI40" s="909"/>
      <c r="BJ40" s="248"/>
      <c r="BK40" s="248"/>
      <c r="BL40" s="248"/>
      <c r="BM40" s="248"/>
      <c r="BN40" s="248"/>
      <c r="BO40" s="261"/>
      <c r="BP40" s="261"/>
      <c r="BQ40" s="258">
        <v>34</v>
      </c>
      <c r="BR40" s="259"/>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2"/>
    </row>
    <row r="41" spans="1:131" s="243" customFormat="1" ht="26.25" customHeight="1" x14ac:dyDescent="0.15">
      <c r="A41" s="257">
        <v>14</v>
      </c>
      <c r="B41" s="835" t="s">
        <v>420</v>
      </c>
      <c r="C41" s="836"/>
      <c r="D41" s="836"/>
      <c r="E41" s="836"/>
      <c r="F41" s="836"/>
      <c r="G41" s="836"/>
      <c r="H41" s="836"/>
      <c r="I41" s="836"/>
      <c r="J41" s="836"/>
      <c r="K41" s="836"/>
      <c r="L41" s="836"/>
      <c r="M41" s="836"/>
      <c r="N41" s="836"/>
      <c r="O41" s="836"/>
      <c r="P41" s="837"/>
      <c r="Q41" s="838">
        <v>512</v>
      </c>
      <c r="R41" s="839"/>
      <c r="S41" s="839"/>
      <c r="T41" s="839"/>
      <c r="U41" s="839"/>
      <c r="V41" s="839">
        <v>512</v>
      </c>
      <c r="W41" s="839"/>
      <c r="X41" s="839"/>
      <c r="Y41" s="839"/>
      <c r="Z41" s="839"/>
      <c r="AA41" s="839">
        <v>0</v>
      </c>
      <c r="AB41" s="839"/>
      <c r="AC41" s="839"/>
      <c r="AD41" s="839"/>
      <c r="AE41" s="840"/>
      <c r="AF41" s="841" t="s">
        <v>421</v>
      </c>
      <c r="AG41" s="842"/>
      <c r="AH41" s="842"/>
      <c r="AI41" s="842"/>
      <c r="AJ41" s="843"/>
      <c r="AK41" s="910">
        <v>263</v>
      </c>
      <c r="AL41" s="911"/>
      <c r="AM41" s="911"/>
      <c r="AN41" s="911"/>
      <c r="AO41" s="911"/>
      <c r="AP41" s="911">
        <v>2782</v>
      </c>
      <c r="AQ41" s="911"/>
      <c r="AR41" s="911"/>
      <c r="AS41" s="911"/>
      <c r="AT41" s="911"/>
      <c r="AU41" s="911">
        <v>2782</v>
      </c>
      <c r="AV41" s="911"/>
      <c r="AW41" s="911"/>
      <c r="AX41" s="911"/>
      <c r="AY41" s="911"/>
      <c r="AZ41" s="912" t="s">
        <v>541</v>
      </c>
      <c r="BA41" s="912"/>
      <c r="BB41" s="912"/>
      <c r="BC41" s="912"/>
      <c r="BD41" s="912"/>
      <c r="BE41" s="908" t="s">
        <v>422</v>
      </c>
      <c r="BF41" s="908"/>
      <c r="BG41" s="908"/>
      <c r="BH41" s="908"/>
      <c r="BI41" s="909"/>
      <c r="BJ41" s="248"/>
      <c r="BK41" s="248"/>
      <c r="BL41" s="248"/>
      <c r="BM41" s="248"/>
      <c r="BN41" s="248"/>
      <c r="BO41" s="261"/>
      <c r="BP41" s="261"/>
      <c r="BQ41" s="258">
        <v>35</v>
      </c>
      <c r="BR41" s="259"/>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2"/>
    </row>
    <row r="42" spans="1:131" s="243" customFormat="1" ht="26.25" customHeight="1" x14ac:dyDescent="0.15">
      <c r="A42" s="257">
        <v>15</v>
      </c>
      <c r="B42" s="835" t="s">
        <v>423</v>
      </c>
      <c r="C42" s="836"/>
      <c r="D42" s="836"/>
      <c r="E42" s="836"/>
      <c r="F42" s="836"/>
      <c r="G42" s="836"/>
      <c r="H42" s="836"/>
      <c r="I42" s="836"/>
      <c r="J42" s="836"/>
      <c r="K42" s="836"/>
      <c r="L42" s="836"/>
      <c r="M42" s="836"/>
      <c r="N42" s="836"/>
      <c r="O42" s="836"/>
      <c r="P42" s="837"/>
      <c r="Q42" s="838">
        <v>1239</v>
      </c>
      <c r="R42" s="839"/>
      <c r="S42" s="839"/>
      <c r="T42" s="839"/>
      <c r="U42" s="839"/>
      <c r="V42" s="839">
        <v>1236</v>
      </c>
      <c r="W42" s="839"/>
      <c r="X42" s="839"/>
      <c r="Y42" s="839"/>
      <c r="Z42" s="839"/>
      <c r="AA42" s="839">
        <v>4</v>
      </c>
      <c r="AB42" s="839"/>
      <c r="AC42" s="839"/>
      <c r="AD42" s="839"/>
      <c r="AE42" s="840"/>
      <c r="AF42" s="841" t="s">
        <v>424</v>
      </c>
      <c r="AG42" s="842"/>
      <c r="AH42" s="842"/>
      <c r="AI42" s="842"/>
      <c r="AJ42" s="843"/>
      <c r="AK42" s="910">
        <v>500</v>
      </c>
      <c r="AL42" s="911"/>
      <c r="AM42" s="911"/>
      <c r="AN42" s="911"/>
      <c r="AO42" s="911"/>
      <c r="AP42" s="911">
        <v>13566</v>
      </c>
      <c r="AQ42" s="911"/>
      <c r="AR42" s="911"/>
      <c r="AS42" s="911"/>
      <c r="AT42" s="911"/>
      <c r="AU42" s="911">
        <v>7145</v>
      </c>
      <c r="AV42" s="911"/>
      <c r="AW42" s="911"/>
      <c r="AX42" s="911"/>
      <c r="AY42" s="911"/>
      <c r="AZ42" s="912" t="s">
        <v>541</v>
      </c>
      <c r="BA42" s="912"/>
      <c r="BB42" s="912"/>
      <c r="BC42" s="912"/>
      <c r="BD42" s="912"/>
      <c r="BE42" s="908" t="s">
        <v>419</v>
      </c>
      <c r="BF42" s="908"/>
      <c r="BG42" s="908"/>
      <c r="BH42" s="908"/>
      <c r="BI42" s="909"/>
      <c r="BJ42" s="248"/>
      <c r="BK42" s="248"/>
      <c r="BL42" s="248"/>
      <c r="BM42" s="248"/>
      <c r="BN42" s="248"/>
      <c r="BO42" s="261"/>
      <c r="BP42" s="261"/>
      <c r="BQ42" s="258">
        <v>36</v>
      </c>
      <c r="BR42" s="259"/>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2"/>
    </row>
    <row r="43" spans="1:131" s="243" customFormat="1" ht="26.25" customHeight="1" x14ac:dyDescent="0.15">
      <c r="A43" s="257">
        <v>16</v>
      </c>
      <c r="B43" s="835" t="s">
        <v>425</v>
      </c>
      <c r="C43" s="836"/>
      <c r="D43" s="836"/>
      <c r="E43" s="836"/>
      <c r="F43" s="836"/>
      <c r="G43" s="836"/>
      <c r="H43" s="836"/>
      <c r="I43" s="836"/>
      <c r="J43" s="836"/>
      <c r="K43" s="836"/>
      <c r="L43" s="836"/>
      <c r="M43" s="836"/>
      <c r="N43" s="836"/>
      <c r="O43" s="836"/>
      <c r="P43" s="837"/>
      <c r="Q43" s="838">
        <v>15</v>
      </c>
      <c r="R43" s="839"/>
      <c r="S43" s="839"/>
      <c r="T43" s="839"/>
      <c r="U43" s="839"/>
      <c r="V43" s="839">
        <v>15</v>
      </c>
      <c r="W43" s="839"/>
      <c r="X43" s="839"/>
      <c r="Y43" s="839"/>
      <c r="Z43" s="839"/>
      <c r="AA43" s="839" t="s">
        <v>622</v>
      </c>
      <c r="AB43" s="839"/>
      <c r="AC43" s="839"/>
      <c r="AD43" s="839"/>
      <c r="AE43" s="840"/>
      <c r="AF43" s="841" t="s">
        <v>426</v>
      </c>
      <c r="AG43" s="842"/>
      <c r="AH43" s="842"/>
      <c r="AI43" s="842"/>
      <c r="AJ43" s="843"/>
      <c r="AK43" s="910">
        <v>3</v>
      </c>
      <c r="AL43" s="911"/>
      <c r="AM43" s="911"/>
      <c r="AN43" s="911"/>
      <c r="AO43" s="911"/>
      <c r="AP43" s="911">
        <v>468</v>
      </c>
      <c r="AQ43" s="911"/>
      <c r="AR43" s="911"/>
      <c r="AS43" s="911"/>
      <c r="AT43" s="911"/>
      <c r="AU43" s="911">
        <v>278</v>
      </c>
      <c r="AV43" s="911"/>
      <c r="AW43" s="911"/>
      <c r="AX43" s="911"/>
      <c r="AY43" s="911"/>
      <c r="AZ43" s="912" t="s">
        <v>541</v>
      </c>
      <c r="BA43" s="912"/>
      <c r="BB43" s="912"/>
      <c r="BC43" s="912"/>
      <c r="BD43" s="912"/>
      <c r="BE43" s="908" t="s">
        <v>427</v>
      </c>
      <c r="BF43" s="908"/>
      <c r="BG43" s="908"/>
      <c r="BH43" s="908"/>
      <c r="BI43" s="909"/>
      <c r="BJ43" s="248"/>
      <c r="BK43" s="248"/>
      <c r="BL43" s="248"/>
      <c r="BM43" s="248"/>
      <c r="BN43" s="248"/>
      <c r="BO43" s="261"/>
      <c r="BP43" s="261"/>
      <c r="BQ43" s="258">
        <v>37</v>
      </c>
      <c r="BR43" s="259"/>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2"/>
    </row>
    <row r="44" spans="1:131" s="243" customFormat="1" ht="26.25" customHeight="1" x14ac:dyDescent="0.15">
      <c r="A44" s="257">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48"/>
      <c r="BK44" s="248"/>
      <c r="BL44" s="248"/>
      <c r="BM44" s="248"/>
      <c r="BN44" s="248"/>
      <c r="BO44" s="261"/>
      <c r="BP44" s="261"/>
      <c r="BQ44" s="258">
        <v>38</v>
      </c>
      <c r="BR44" s="259"/>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2"/>
    </row>
    <row r="45" spans="1:131" s="243" customFormat="1" ht="26.25" customHeight="1" x14ac:dyDescent="0.15">
      <c r="A45" s="257">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48"/>
      <c r="BK45" s="248"/>
      <c r="BL45" s="248"/>
      <c r="BM45" s="248"/>
      <c r="BN45" s="248"/>
      <c r="BO45" s="261"/>
      <c r="BP45" s="261"/>
      <c r="BQ45" s="258">
        <v>39</v>
      </c>
      <c r="BR45" s="259"/>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2"/>
    </row>
    <row r="46" spans="1:131" s="243" customFormat="1" ht="26.25" customHeight="1" x14ac:dyDescent="0.15">
      <c r="A46" s="257">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48"/>
      <c r="BK46" s="248"/>
      <c r="BL46" s="248"/>
      <c r="BM46" s="248"/>
      <c r="BN46" s="248"/>
      <c r="BO46" s="261"/>
      <c r="BP46" s="261"/>
      <c r="BQ46" s="258">
        <v>40</v>
      </c>
      <c r="BR46" s="259"/>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2"/>
    </row>
    <row r="47" spans="1:131" s="243" customFormat="1" ht="26.25" customHeight="1" x14ac:dyDescent="0.15">
      <c r="A47" s="257">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48"/>
      <c r="BK47" s="248"/>
      <c r="BL47" s="248"/>
      <c r="BM47" s="248"/>
      <c r="BN47" s="248"/>
      <c r="BO47" s="261"/>
      <c r="BP47" s="261"/>
      <c r="BQ47" s="258">
        <v>41</v>
      </c>
      <c r="BR47" s="259"/>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2"/>
    </row>
    <row r="48" spans="1:131" s="243" customFormat="1" ht="26.25" customHeight="1" x14ac:dyDescent="0.15">
      <c r="A48" s="257">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48"/>
      <c r="BK48" s="248"/>
      <c r="BL48" s="248"/>
      <c r="BM48" s="248"/>
      <c r="BN48" s="248"/>
      <c r="BO48" s="261"/>
      <c r="BP48" s="261"/>
      <c r="BQ48" s="258">
        <v>42</v>
      </c>
      <c r="BR48" s="259"/>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2"/>
    </row>
    <row r="49" spans="1:131" s="243" customFormat="1" ht="26.25" customHeight="1" x14ac:dyDescent="0.15">
      <c r="A49" s="257">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48"/>
      <c r="BK49" s="248"/>
      <c r="BL49" s="248"/>
      <c r="BM49" s="248"/>
      <c r="BN49" s="248"/>
      <c r="BO49" s="261"/>
      <c r="BP49" s="261"/>
      <c r="BQ49" s="258">
        <v>43</v>
      </c>
      <c r="BR49" s="259"/>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2"/>
    </row>
    <row r="50" spans="1:131" s="243" customFormat="1" ht="26.25" customHeight="1" x14ac:dyDescent="0.15">
      <c r="A50" s="257">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48"/>
      <c r="BK50" s="248"/>
      <c r="BL50" s="248"/>
      <c r="BM50" s="248"/>
      <c r="BN50" s="248"/>
      <c r="BO50" s="261"/>
      <c r="BP50" s="261"/>
      <c r="BQ50" s="258">
        <v>44</v>
      </c>
      <c r="BR50" s="259"/>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2"/>
    </row>
    <row r="51" spans="1:131" s="243" customFormat="1" ht="26.25" customHeight="1" x14ac:dyDescent="0.15">
      <c r="A51" s="257">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48"/>
      <c r="BK51" s="248"/>
      <c r="BL51" s="248"/>
      <c r="BM51" s="248"/>
      <c r="BN51" s="248"/>
      <c r="BO51" s="261"/>
      <c r="BP51" s="261"/>
      <c r="BQ51" s="258">
        <v>45</v>
      </c>
      <c r="BR51" s="259"/>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2"/>
    </row>
    <row r="52" spans="1:131" s="243" customFormat="1" ht="26.25" customHeight="1" x14ac:dyDescent="0.15">
      <c r="A52" s="257">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48"/>
      <c r="BK52" s="248"/>
      <c r="BL52" s="248"/>
      <c r="BM52" s="248"/>
      <c r="BN52" s="248"/>
      <c r="BO52" s="261"/>
      <c r="BP52" s="261"/>
      <c r="BQ52" s="258">
        <v>46</v>
      </c>
      <c r="BR52" s="259"/>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2"/>
    </row>
    <row r="53" spans="1:131" s="243" customFormat="1" ht="26.25" customHeight="1" x14ac:dyDescent="0.15">
      <c r="A53" s="257">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48"/>
      <c r="BK53" s="248"/>
      <c r="BL53" s="248"/>
      <c r="BM53" s="248"/>
      <c r="BN53" s="248"/>
      <c r="BO53" s="261"/>
      <c r="BP53" s="261"/>
      <c r="BQ53" s="258">
        <v>47</v>
      </c>
      <c r="BR53" s="259"/>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2"/>
    </row>
    <row r="54" spans="1:131" s="243" customFormat="1" ht="26.25" customHeight="1" x14ac:dyDescent="0.15">
      <c r="A54" s="257">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48"/>
      <c r="BK54" s="248"/>
      <c r="BL54" s="248"/>
      <c r="BM54" s="248"/>
      <c r="BN54" s="248"/>
      <c r="BO54" s="261"/>
      <c r="BP54" s="261"/>
      <c r="BQ54" s="258">
        <v>48</v>
      </c>
      <c r="BR54" s="259"/>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2"/>
    </row>
    <row r="55" spans="1:131" s="243" customFormat="1" ht="26.25" customHeight="1" x14ac:dyDescent="0.15">
      <c r="A55" s="257">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48"/>
      <c r="BK55" s="248"/>
      <c r="BL55" s="248"/>
      <c r="BM55" s="248"/>
      <c r="BN55" s="248"/>
      <c r="BO55" s="261"/>
      <c r="BP55" s="261"/>
      <c r="BQ55" s="258">
        <v>49</v>
      </c>
      <c r="BR55" s="259"/>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2"/>
    </row>
    <row r="56" spans="1:131" s="243" customFormat="1" ht="26.25" customHeight="1" x14ac:dyDescent="0.15">
      <c r="A56" s="257">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48"/>
      <c r="BK56" s="248"/>
      <c r="BL56" s="248"/>
      <c r="BM56" s="248"/>
      <c r="BN56" s="248"/>
      <c r="BO56" s="261"/>
      <c r="BP56" s="261"/>
      <c r="BQ56" s="258">
        <v>50</v>
      </c>
      <c r="BR56" s="259"/>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2"/>
    </row>
    <row r="57" spans="1:131" s="243" customFormat="1" ht="26.25" customHeight="1" x14ac:dyDescent="0.15">
      <c r="A57" s="257">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48"/>
      <c r="BK57" s="248"/>
      <c r="BL57" s="248"/>
      <c r="BM57" s="248"/>
      <c r="BN57" s="248"/>
      <c r="BO57" s="261"/>
      <c r="BP57" s="261"/>
      <c r="BQ57" s="258">
        <v>51</v>
      </c>
      <c r="BR57" s="259"/>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2"/>
    </row>
    <row r="58" spans="1:131" s="243" customFormat="1" ht="26.25" customHeight="1" x14ac:dyDescent="0.15">
      <c r="A58" s="257">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48"/>
      <c r="BK58" s="248"/>
      <c r="BL58" s="248"/>
      <c r="BM58" s="248"/>
      <c r="BN58" s="248"/>
      <c r="BO58" s="261"/>
      <c r="BP58" s="261"/>
      <c r="BQ58" s="258">
        <v>52</v>
      </c>
      <c r="BR58" s="259"/>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2"/>
    </row>
    <row r="59" spans="1:131" s="243" customFormat="1" ht="26.25" customHeight="1" x14ac:dyDescent="0.15">
      <c r="A59" s="257">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48"/>
      <c r="BK59" s="248"/>
      <c r="BL59" s="248"/>
      <c r="BM59" s="248"/>
      <c r="BN59" s="248"/>
      <c r="BO59" s="261"/>
      <c r="BP59" s="261"/>
      <c r="BQ59" s="258">
        <v>53</v>
      </c>
      <c r="BR59" s="259"/>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2"/>
    </row>
    <row r="60" spans="1:131" s="243" customFormat="1" ht="26.25" customHeight="1" x14ac:dyDescent="0.15">
      <c r="A60" s="257">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48"/>
      <c r="BK60" s="248"/>
      <c r="BL60" s="248"/>
      <c r="BM60" s="248"/>
      <c r="BN60" s="248"/>
      <c r="BO60" s="261"/>
      <c r="BP60" s="261"/>
      <c r="BQ60" s="258">
        <v>54</v>
      </c>
      <c r="BR60" s="259"/>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2"/>
    </row>
    <row r="61" spans="1:131" s="243" customFormat="1" ht="26.25" customHeight="1" thickBot="1" x14ac:dyDescent="0.2">
      <c r="A61" s="257">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48"/>
      <c r="BK61" s="248"/>
      <c r="BL61" s="248"/>
      <c r="BM61" s="248"/>
      <c r="BN61" s="248"/>
      <c r="BO61" s="261"/>
      <c r="BP61" s="261"/>
      <c r="BQ61" s="258">
        <v>55</v>
      </c>
      <c r="BR61" s="259"/>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2"/>
    </row>
    <row r="62" spans="1:131" s="243" customFormat="1" ht="26.25" customHeight="1" x14ac:dyDescent="0.15">
      <c r="A62" s="257">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428</v>
      </c>
      <c r="BK62" s="886"/>
      <c r="BL62" s="886"/>
      <c r="BM62" s="886"/>
      <c r="BN62" s="887"/>
      <c r="BO62" s="261"/>
      <c r="BP62" s="261"/>
      <c r="BQ62" s="258">
        <v>56</v>
      </c>
      <c r="BR62" s="259"/>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2"/>
    </row>
    <row r="63" spans="1:131" s="243" customFormat="1" ht="26.25" customHeight="1" thickBot="1" x14ac:dyDescent="0.2">
      <c r="A63" s="260" t="s">
        <v>386</v>
      </c>
      <c r="B63" s="870" t="s">
        <v>429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4804</v>
      </c>
      <c r="AG63" s="922"/>
      <c r="AH63" s="922"/>
      <c r="AI63" s="922"/>
      <c r="AJ63" s="923"/>
      <c r="AK63" s="924"/>
      <c r="AL63" s="919"/>
      <c r="AM63" s="919"/>
      <c r="AN63" s="919"/>
      <c r="AO63" s="919"/>
      <c r="AP63" s="922">
        <v>84777</v>
      </c>
      <c r="AQ63" s="922"/>
      <c r="AR63" s="922"/>
      <c r="AS63" s="922"/>
      <c r="AT63" s="922"/>
      <c r="AU63" s="922">
        <v>30260</v>
      </c>
      <c r="AV63" s="922"/>
      <c r="AW63" s="922"/>
      <c r="AX63" s="922"/>
      <c r="AY63" s="922"/>
      <c r="AZ63" s="926"/>
      <c r="BA63" s="926"/>
      <c r="BB63" s="926"/>
      <c r="BC63" s="926"/>
      <c r="BD63" s="926"/>
      <c r="BE63" s="927"/>
      <c r="BF63" s="927"/>
      <c r="BG63" s="927"/>
      <c r="BH63" s="927"/>
      <c r="BI63" s="928"/>
      <c r="BJ63" s="929" t="s">
        <v>382</v>
      </c>
      <c r="BK63" s="930"/>
      <c r="BL63" s="930"/>
      <c r="BM63" s="930"/>
      <c r="BN63" s="931"/>
      <c r="BO63" s="261"/>
      <c r="BP63" s="261"/>
      <c r="BQ63" s="258">
        <v>57</v>
      </c>
      <c r="BR63" s="259"/>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2"/>
    </row>
    <row r="65" spans="1:131" s="243" customFormat="1" ht="26.25" customHeight="1" thickBot="1" x14ac:dyDescent="0.2">
      <c r="A65" s="248" t="s">
        <v>430</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2"/>
    </row>
    <row r="66" spans="1:131" s="243" customFormat="1" ht="26.25" customHeight="1" x14ac:dyDescent="0.15">
      <c r="A66" s="820" t="s">
        <v>431</v>
      </c>
      <c r="B66" s="821"/>
      <c r="C66" s="821"/>
      <c r="D66" s="821"/>
      <c r="E66" s="821"/>
      <c r="F66" s="821"/>
      <c r="G66" s="821"/>
      <c r="H66" s="821"/>
      <c r="I66" s="821"/>
      <c r="J66" s="821"/>
      <c r="K66" s="821"/>
      <c r="L66" s="821"/>
      <c r="M66" s="821"/>
      <c r="N66" s="821"/>
      <c r="O66" s="821"/>
      <c r="P66" s="822"/>
      <c r="Q66" s="797" t="s">
        <v>432</v>
      </c>
      <c r="R66" s="798"/>
      <c r="S66" s="798"/>
      <c r="T66" s="798"/>
      <c r="U66" s="799"/>
      <c r="V66" s="797" t="s">
        <v>433</v>
      </c>
      <c r="W66" s="798"/>
      <c r="X66" s="798"/>
      <c r="Y66" s="798"/>
      <c r="Z66" s="799"/>
      <c r="AA66" s="797" t="s">
        <v>434</v>
      </c>
      <c r="AB66" s="798"/>
      <c r="AC66" s="798"/>
      <c r="AD66" s="798"/>
      <c r="AE66" s="799"/>
      <c r="AF66" s="932" t="s">
        <v>435</v>
      </c>
      <c r="AG66" s="893"/>
      <c r="AH66" s="893"/>
      <c r="AI66" s="893"/>
      <c r="AJ66" s="933"/>
      <c r="AK66" s="797" t="s">
        <v>436</v>
      </c>
      <c r="AL66" s="821"/>
      <c r="AM66" s="821"/>
      <c r="AN66" s="821"/>
      <c r="AO66" s="822"/>
      <c r="AP66" s="797" t="s">
        <v>437</v>
      </c>
      <c r="AQ66" s="798"/>
      <c r="AR66" s="798"/>
      <c r="AS66" s="798"/>
      <c r="AT66" s="799"/>
      <c r="AU66" s="797" t="s">
        <v>438</v>
      </c>
      <c r="AV66" s="798"/>
      <c r="AW66" s="798"/>
      <c r="AX66" s="798"/>
      <c r="AY66" s="799"/>
      <c r="AZ66" s="797" t="s">
        <v>370</v>
      </c>
      <c r="BA66" s="798"/>
      <c r="BB66" s="798"/>
      <c r="BC66" s="798"/>
      <c r="BD66" s="809"/>
      <c r="BE66" s="261"/>
      <c r="BF66" s="261"/>
      <c r="BG66" s="261"/>
      <c r="BH66" s="261"/>
      <c r="BI66" s="261"/>
      <c r="BJ66" s="261"/>
      <c r="BK66" s="261"/>
      <c r="BL66" s="261"/>
      <c r="BM66" s="261"/>
      <c r="BN66" s="261"/>
      <c r="BO66" s="261"/>
      <c r="BP66" s="261"/>
      <c r="BQ66" s="258">
        <v>60</v>
      </c>
      <c r="BR66" s="263"/>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2"/>
    </row>
    <row r="67" spans="1:131" s="243"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1"/>
      <c r="BF67" s="261"/>
      <c r="BG67" s="261"/>
      <c r="BH67" s="261"/>
      <c r="BI67" s="261"/>
      <c r="BJ67" s="261"/>
      <c r="BK67" s="261"/>
      <c r="BL67" s="261"/>
      <c r="BM67" s="261"/>
      <c r="BN67" s="261"/>
      <c r="BO67" s="261"/>
      <c r="BP67" s="261"/>
      <c r="BQ67" s="258">
        <v>61</v>
      </c>
      <c r="BR67" s="263"/>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2"/>
    </row>
    <row r="68" spans="1:131" s="243" customFormat="1" ht="26.25" customHeight="1" thickTop="1" x14ac:dyDescent="0.15">
      <c r="A68" s="254">
        <v>1</v>
      </c>
      <c r="B68" s="949" t="s">
        <v>620</v>
      </c>
      <c r="C68" s="950"/>
      <c r="D68" s="950"/>
      <c r="E68" s="950"/>
      <c r="F68" s="950"/>
      <c r="G68" s="950"/>
      <c r="H68" s="950"/>
      <c r="I68" s="950"/>
      <c r="J68" s="950"/>
      <c r="K68" s="950"/>
      <c r="L68" s="950"/>
      <c r="M68" s="950"/>
      <c r="N68" s="950"/>
      <c r="O68" s="950"/>
      <c r="P68" s="951"/>
      <c r="Q68" s="952">
        <v>1100</v>
      </c>
      <c r="R68" s="946"/>
      <c r="S68" s="946"/>
      <c r="T68" s="946"/>
      <c r="U68" s="946"/>
      <c r="V68" s="946">
        <v>1035</v>
      </c>
      <c r="W68" s="946"/>
      <c r="X68" s="946"/>
      <c r="Y68" s="946"/>
      <c r="Z68" s="946"/>
      <c r="AA68" s="946">
        <v>65</v>
      </c>
      <c r="AB68" s="946"/>
      <c r="AC68" s="946"/>
      <c r="AD68" s="946"/>
      <c r="AE68" s="946"/>
      <c r="AF68" s="946">
        <v>65</v>
      </c>
      <c r="AG68" s="946"/>
      <c r="AH68" s="946"/>
      <c r="AI68" s="946"/>
      <c r="AJ68" s="946"/>
      <c r="AK68" s="946" t="s">
        <v>622</v>
      </c>
      <c r="AL68" s="946"/>
      <c r="AM68" s="946"/>
      <c r="AN68" s="946"/>
      <c r="AO68" s="946"/>
      <c r="AP68" s="946" t="s">
        <v>622</v>
      </c>
      <c r="AQ68" s="946"/>
      <c r="AR68" s="946"/>
      <c r="AS68" s="946"/>
      <c r="AT68" s="946"/>
      <c r="AU68" s="946" t="s">
        <v>622</v>
      </c>
      <c r="AV68" s="946"/>
      <c r="AW68" s="946"/>
      <c r="AX68" s="946"/>
      <c r="AY68" s="946"/>
      <c r="AZ68" s="947"/>
      <c r="BA68" s="947"/>
      <c r="BB68" s="947"/>
      <c r="BC68" s="947"/>
      <c r="BD68" s="948"/>
      <c r="BE68" s="261"/>
      <c r="BF68" s="261"/>
      <c r="BG68" s="261"/>
      <c r="BH68" s="261"/>
      <c r="BI68" s="261"/>
      <c r="BJ68" s="261"/>
      <c r="BK68" s="261"/>
      <c r="BL68" s="261"/>
      <c r="BM68" s="261"/>
      <c r="BN68" s="261"/>
      <c r="BO68" s="261"/>
      <c r="BP68" s="261"/>
      <c r="BQ68" s="258">
        <v>62</v>
      </c>
      <c r="BR68" s="263"/>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2"/>
    </row>
    <row r="69" spans="1:131" s="243" customFormat="1" ht="26.25" customHeight="1" x14ac:dyDescent="0.15">
      <c r="A69" s="257">
        <v>2</v>
      </c>
      <c r="B69" s="953" t="s">
        <v>621</v>
      </c>
      <c r="C69" s="954"/>
      <c r="D69" s="954"/>
      <c r="E69" s="954"/>
      <c r="F69" s="954"/>
      <c r="G69" s="954"/>
      <c r="H69" s="954"/>
      <c r="I69" s="954"/>
      <c r="J69" s="954"/>
      <c r="K69" s="954"/>
      <c r="L69" s="954"/>
      <c r="M69" s="954"/>
      <c r="N69" s="954"/>
      <c r="O69" s="954"/>
      <c r="P69" s="955"/>
      <c r="Q69" s="956">
        <v>407834</v>
      </c>
      <c r="R69" s="911"/>
      <c r="S69" s="911"/>
      <c r="T69" s="911"/>
      <c r="U69" s="911"/>
      <c r="V69" s="911">
        <v>401518</v>
      </c>
      <c r="W69" s="911"/>
      <c r="X69" s="911"/>
      <c r="Y69" s="911"/>
      <c r="Z69" s="911"/>
      <c r="AA69" s="911">
        <v>6315</v>
      </c>
      <c r="AB69" s="911"/>
      <c r="AC69" s="911"/>
      <c r="AD69" s="911"/>
      <c r="AE69" s="911"/>
      <c r="AF69" s="911">
        <v>6315</v>
      </c>
      <c r="AG69" s="911"/>
      <c r="AH69" s="911"/>
      <c r="AI69" s="911"/>
      <c r="AJ69" s="911"/>
      <c r="AK69" s="911">
        <v>745</v>
      </c>
      <c r="AL69" s="911"/>
      <c r="AM69" s="911"/>
      <c r="AN69" s="911"/>
      <c r="AO69" s="911"/>
      <c r="AP69" s="911" t="s">
        <v>625</v>
      </c>
      <c r="AQ69" s="911"/>
      <c r="AR69" s="911"/>
      <c r="AS69" s="911"/>
      <c r="AT69" s="911"/>
      <c r="AU69" s="911" t="s">
        <v>622</v>
      </c>
      <c r="AV69" s="911"/>
      <c r="AW69" s="911"/>
      <c r="AX69" s="911"/>
      <c r="AY69" s="911"/>
      <c r="AZ69" s="957"/>
      <c r="BA69" s="957"/>
      <c r="BB69" s="957"/>
      <c r="BC69" s="957"/>
      <c r="BD69" s="958"/>
      <c r="BE69" s="261"/>
      <c r="BF69" s="261"/>
      <c r="BG69" s="261"/>
      <c r="BH69" s="261"/>
      <c r="BI69" s="261"/>
      <c r="BJ69" s="261"/>
      <c r="BK69" s="261"/>
      <c r="BL69" s="261"/>
      <c r="BM69" s="261"/>
      <c r="BN69" s="261"/>
      <c r="BO69" s="261"/>
      <c r="BP69" s="261"/>
      <c r="BQ69" s="258">
        <v>63</v>
      </c>
      <c r="BR69" s="263"/>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2"/>
    </row>
    <row r="70" spans="1:131" s="243" customFormat="1" ht="26.25" customHeight="1" x14ac:dyDescent="0.15">
      <c r="A70" s="257">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1"/>
      <c r="BF70" s="261"/>
      <c r="BG70" s="261"/>
      <c r="BH70" s="261"/>
      <c r="BI70" s="261"/>
      <c r="BJ70" s="261"/>
      <c r="BK70" s="261"/>
      <c r="BL70" s="261"/>
      <c r="BM70" s="261"/>
      <c r="BN70" s="261"/>
      <c r="BO70" s="261"/>
      <c r="BP70" s="261"/>
      <c r="BQ70" s="258">
        <v>64</v>
      </c>
      <c r="BR70" s="263"/>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2"/>
    </row>
    <row r="71" spans="1:131" s="243" customFormat="1" ht="26.25" customHeight="1" x14ac:dyDescent="0.15">
      <c r="A71" s="257">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1"/>
      <c r="BF71" s="261"/>
      <c r="BG71" s="261"/>
      <c r="BH71" s="261"/>
      <c r="BI71" s="261"/>
      <c r="BJ71" s="261"/>
      <c r="BK71" s="261"/>
      <c r="BL71" s="261"/>
      <c r="BM71" s="261"/>
      <c r="BN71" s="261"/>
      <c r="BO71" s="261"/>
      <c r="BP71" s="261"/>
      <c r="BQ71" s="258">
        <v>65</v>
      </c>
      <c r="BR71" s="263"/>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2"/>
    </row>
    <row r="72" spans="1:131" s="243" customFormat="1" ht="26.25" customHeight="1" x14ac:dyDescent="0.15">
      <c r="A72" s="257">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1"/>
      <c r="BF72" s="261"/>
      <c r="BG72" s="261"/>
      <c r="BH72" s="261"/>
      <c r="BI72" s="261"/>
      <c r="BJ72" s="261"/>
      <c r="BK72" s="261"/>
      <c r="BL72" s="261"/>
      <c r="BM72" s="261"/>
      <c r="BN72" s="261"/>
      <c r="BO72" s="261"/>
      <c r="BP72" s="261"/>
      <c r="BQ72" s="258">
        <v>66</v>
      </c>
      <c r="BR72" s="263"/>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2"/>
    </row>
    <row r="73" spans="1:131" s="243" customFormat="1" ht="26.25" customHeight="1" x14ac:dyDescent="0.15">
      <c r="A73" s="257">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1"/>
      <c r="BF73" s="261"/>
      <c r="BG73" s="261"/>
      <c r="BH73" s="261"/>
      <c r="BI73" s="261"/>
      <c r="BJ73" s="261"/>
      <c r="BK73" s="261"/>
      <c r="BL73" s="261"/>
      <c r="BM73" s="261"/>
      <c r="BN73" s="261"/>
      <c r="BO73" s="261"/>
      <c r="BP73" s="261"/>
      <c r="BQ73" s="258">
        <v>67</v>
      </c>
      <c r="BR73" s="263"/>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2"/>
    </row>
    <row r="74" spans="1:131" s="243" customFormat="1" ht="26.25" customHeight="1" x14ac:dyDescent="0.15">
      <c r="A74" s="257">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1"/>
      <c r="BF74" s="261"/>
      <c r="BG74" s="261"/>
      <c r="BH74" s="261"/>
      <c r="BI74" s="261"/>
      <c r="BJ74" s="261"/>
      <c r="BK74" s="261"/>
      <c r="BL74" s="261"/>
      <c r="BM74" s="261"/>
      <c r="BN74" s="261"/>
      <c r="BO74" s="261"/>
      <c r="BP74" s="261"/>
      <c r="BQ74" s="258">
        <v>68</v>
      </c>
      <c r="BR74" s="263"/>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2"/>
    </row>
    <row r="75" spans="1:131" s="243" customFormat="1" ht="26.25" customHeight="1" x14ac:dyDescent="0.15">
      <c r="A75" s="257">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1"/>
      <c r="BF75" s="261"/>
      <c r="BG75" s="261"/>
      <c r="BH75" s="261"/>
      <c r="BI75" s="261"/>
      <c r="BJ75" s="261"/>
      <c r="BK75" s="261"/>
      <c r="BL75" s="261"/>
      <c r="BM75" s="261"/>
      <c r="BN75" s="261"/>
      <c r="BO75" s="261"/>
      <c r="BP75" s="261"/>
      <c r="BQ75" s="258">
        <v>69</v>
      </c>
      <c r="BR75" s="263"/>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2"/>
    </row>
    <row r="76" spans="1:131" s="243" customFormat="1" ht="26.25" customHeight="1" x14ac:dyDescent="0.15">
      <c r="A76" s="257">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1"/>
      <c r="BF76" s="261"/>
      <c r="BG76" s="261"/>
      <c r="BH76" s="261"/>
      <c r="BI76" s="261"/>
      <c r="BJ76" s="261"/>
      <c r="BK76" s="261"/>
      <c r="BL76" s="261"/>
      <c r="BM76" s="261"/>
      <c r="BN76" s="261"/>
      <c r="BO76" s="261"/>
      <c r="BP76" s="261"/>
      <c r="BQ76" s="258">
        <v>70</v>
      </c>
      <c r="BR76" s="263"/>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2"/>
    </row>
    <row r="77" spans="1:131" s="243" customFormat="1" ht="26.25" customHeight="1" x14ac:dyDescent="0.15">
      <c r="A77" s="257">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1"/>
      <c r="BF77" s="261"/>
      <c r="BG77" s="261"/>
      <c r="BH77" s="261"/>
      <c r="BI77" s="261"/>
      <c r="BJ77" s="261"/>
      <c r="BK77" s="261"/>
      <c r="BL77" s="261"/>
      <c r="BM77" s="261"/>
      <c r="BN77" s="261"/>
      <c r="BO77" s="261"/>
      <c r="BP77" s="261"/>
      <c r="BQ77" s="258">
        <v>71</v>
      </c>
      <c r="BR77" s="263"/>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2"/>
    </row>
    <row r="78" spans="1:131" s="243" customFormat="1" ht="26.25" customHeight="1" x14ac:dyDescent="0.15">
      <c r="A78" s="257">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1"/>
      <c r="BF78" s="261"/>
      <c r="BG78" s="261"/>
      <c r="BH78" s="261"/>
      <c r="BI78" s="261"/>
      <c r="BJ78" s="264"/>
      <c r="BK78" s="264"/>
      <c r="BL78" s="264"/>
      <c r="BM78" s="264"/>
      <c r="BN78" s="264"/>
      <c r="BO78" s="261"/>
      <c r="BP78" s="261"/>
      <c r="BQ78" s="258">
        <v>72</v>
      </c>
      <c r="BR78" s="263"/>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2"/>
    </row>
    <row r="79" spans="1:131" s="243" customFormat="1" ht="26.25" customHeight="1" x14ac:dyDescent="0.15">
      <c r="A79" s="257">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1"/>
      <c r="BF79" s="261"/>
      <c r="BG79" s="261"/>
      <c r="BH79" s="261"/>
      <c r="BI79" s="261"/>
      <c r="BJ79" s="264"/>
      <c r="BK79" s="264"/>
      <c r="BL79" s="264"/>
      <c r="BM79" s="264"/>
      <c r="BN79" s="264"/>
      <c r="BO79" s="261"/>
      <c r="BP79" s="261"/>
      <c r="BQ79" s="258">
        <v>73</v>
      </c>
      <c r="BR79" s="263"/>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2"/>
    </row>
    <row r="80" spans="1:131" s="243" customFormat="1" ht="26.25" customHeight="1" x14ac:dyDescent="0.15">
      <c r="A80" s="257">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1"/>
      <c r="BF80" s="261"/>
      <c r="BG80" s="261"/>
      <c r="BH80" s="261"/>
      <c r="BI80" s="261"/>
      <c r="BJ80" s="261"/>
      <c r="BK80" s="261"/>
      <c r="BL80" s="261"/>
      <c r="BM80" s="261"/>
      <c r="BN80" s="261"/>
      <c r="BO80" s="261"/>
      <c r="BP80" s="261"/>
      <c r="BQ80" s="258">
        <v>74</v>
      </c>
      <c r="BR80" s="263"/>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2"/>
    </row>
    <row r="81" spans="1:131" s="243" customFormat="1" ht="26.25" customHeight="1" x14ac:dyDescent="0.15">
      <c r="A81" s="257">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1"/>
      <c r="BF81" s="261"/>
      <c r="BG81" s="261"/>
      <c r="BH81" s="261"/>
      <c r="BI81" s="261"/>
      <c r="BJ81" s="261"/>
      <c r="BK81" s="261"/>
      <c r="BL81" s="261"/>
      <c r="BM81" s="261"/>
      <c r="BN81" s="261"/>
      <c r="BO81" s="261"/>
      <c r="BP81" s="261"/>
      <c r="BQ81" s="258">
        <v>75</v>
      </c>
      <c r="BR81" s="263"/>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2"/>
    </row>
    <row r="82" spans="1:131" s="243" customFormat="1" ht="26.25" customHeight="1" x14ac:dyDescent="0.15">
      <c r="A82" s="257">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1"/>
      <c r="BF82" s="261"/>
      <c r="BG82" s="261"/>
      <c r="BH82" s="261"/>
      <c r="BI82" s="261"/>
      <c r="BJ82" s="261"/>
      <c r="BK82" s="261"/>
      <c r="BL82" s="261"/>
      <c r="BM82" s="261"/>
      <c r="BN82" s="261"/>
      <c r="BO82" s="261"/>
      <c r="BP82" s="261"/>
      <c r="BQ82" s="258">
        <v>76</v>
      </c>
      <c r="BR82" s="263"/>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2"/>
    </row>
    <row r="83" spans="1:131" s="243" customFormat="1" ht="26.25" customHeight="1" x14ac:dyDescent="0.15">
      <c r="A83" s="257">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1"/>
      <c r="BF83" s="261"/>
      <c r="BG83" s="261"/>
      <c r="BH83" s="261"/>
      <c r="BI83" s="261"/>
      <c r="BJ83" s="261"/>
      <c r="BK83" s="261"/>
      <c r="BL83" s="261"/>
      <c r="BM83" s="261"/>
      <c r="BN83" s="261"/>
      <c r="BO83" s="261"/>
      <c r="BP83" s="261"/>
      <c r="BQ83" s="258">
        <v>77</v>
      </c>
      <c r="BR83" s="263"/>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2"/>
    </row>
    <row r="84" spans="1:131" s="243" customFormat="1" ht="26.25" customHeight="1" x14ac:dyDescent="0.15">
      <c r="A84" s="257">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1"/>
      <c r="BF84" s="261"/>
      <c r="BG84" s="261"/>
      <c r="BH84" s="261"/>
      <c r="BI84" s="261"/>
      <c r="BJ84" s="261"/>
      <c r="BK84" s="261"/>
      <c r="BL84" s="261"/>
      <c r="BM84" s="261"/>
      <c r="BN84" s="261"/>
      <c r="BO84" s="261"/>
      <c r="BP84" s="261"/>
      <c r="BQ84" s="258">
        <v>78</v>
      </c>
      <c r="BR84" s="263"/>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2"/>
    </row>
    <row r="85" spans="1:131" s="243" customFormat="1" ht="26.25" customHeight="1" x14ac:dyDescent="0.15">
      <c r="A85" s="257">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1"/>
      <c r="BF85" s="261"/>
      <c r="BG85" s="261"/>
      <c r="BH85" s="261"/>
      <c r="BI85" s="261"/>
      <c r="BJ85" s="261"/>
      <c r="BK85" s="261"/>
      <c r="BL85" s="261"/>
      <c r="BM85" s="261"/>
      <c r="BN85" s="261"/>
      <c r="BO85" s="261"/>
      <c r="BP85" s="261"/>
      <c r="BQ85" s="258">
        <v>79</v>
      </c>
      <c r="BR85" s="263"/>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2"/>
    </row>
    <row r="86" spans="1:131" s="243" customFormat="1" ht="26.25" customHeight="1" x14ac:dyDescent="0.15">
      <c r="A86" s="257">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1"/>
      <c r="BF86" s="261"/>
      <c r="BG86" s="261"/>
      <c r="BH86" s="261"/>
      <c r="BI86" s="261"/>
      <c r="BJ86" s="261"/>
      <c r="BK86" s="261"/>
      <c r="BL86" s="261"/>
      <c r="BM86" s="261"/>
      <c r="BN86" s="261"/>
      <c r="BO86" s="261"/>
      <c r="BP86" s="261"/>
      <c r="BQ86" s="258">
        <v>80</v>
      </c>
      <c r="BR86" s="263"/>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2"/>
    </row>
    <row r="87" spans="1:131" s="243" customFormat="1" ht="26.25" customHeight="1" x14ac:dyDescent="0.15">
      <c r="A87" s="265">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1"/>
      <c r="BF87" s="261"/>
      <c r="BG87" s="261"/>
      <c r="BH87" s="261"/>
      <c r="BI87" s="261"/>
      <c r="BJ87" s="261"/>
      <c r="BK87" s="261"/>
      <c r="BL87" s="261"/>
      <c r="BM87" s="261"/>
      <c r="BN87" s="261"/>
      <c r="BO87" s="261"/>
      <c r="BP87" s="261"/>
      <c r="BQ87" s="258">
        <v>81</v>
      </c>
      <c r="BR87" s="263"/>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2"/>
    </row>
    <row r="88" spans="1:131" s="243" customFormat="1" ht="26.25" customHeight="1" thickBot="1" x14ac:dyDescent="0.2">
      <c r="A88" s="260" t="s">
        <v>386</v>
      </c>
      <c r="B88" s="870" t="s">
        <v>439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6380</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1"/>
      <c r="BF88" s="261"/>
      <c r="BG88" s="261"/>
      <c r="BH88" s="261"/>
      <c r="BI88" s="261"/>
      <c r="BJ88" s="261"/>
      <c r="BK88" s="261"/>
      <c r="BL88" s="261"/>
      <c r="BM88" s="261"/>
      <c r="BN88" s="261"/>
      <c r="BO88" s="261"/>
      <c r="BP88" s="261"/>
      <c r="BQ88" s="258">
        <v>82</v>
      </c>
      <c r="BR88" s="263"/>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386</v>
      </c>
      <c r="BR102" s="870" t="s">
        <v>440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668</v>
      </c>
      <c r="CS102" s="930"/>
      <c r="CT102" s="930"/>
      <c r="CU102" s="930"/>
      <c r="CV102" s="973"/>
      <c r="CW102" s="972">
        <v>111</v>
      </c>
      <c r="CX102" s="930"/>
      <c r="CY102" s="930"/>
      <c r="CZ102" s="930"/>
      <c r="DA102" s="973"/>
      <c r="DB102" s="972">
        <v>54</v>
      </c>
      <c r="DC102" s="930"/>
      <c r="DD102" s="930"/>
      <c r="DE102" s="930"/>
      <c r="DF102" s="973"/>
      <c r="DG102" s="972">
        <v>502</v>
      </c>
      <c r="DH102" s="930"/>
      <c r="DI102" s="930"/>
      <c r="DJ102" s="930"/>
      <c r="DK102" s="973"/>
      <c r="DL102" s="972" t="s">
        <v>622</v>
      </c>
      <c r="DM102" s="930"/>
      <c r="DN102" s="930"/>
      <c r="DO102" s="930"/>
      <c r="DP102" s="973"/>
      <c r="DQ102" s="972">
        <v>659</v>
      </c>
      <c r="DR102" s="930"/>
      <c r="DS102" s="930"/>
      <c r="DT102" s="930"/>
      <c r="DU102" s="973"/>
      <c r="DV102" s="996"/>
      <c r="DW102" s="997"/>
      <c r="DX102" s="997"/>
      <c r="DY102" s="997"/>
      <c r="DZ102" s="998"/>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999" t="s">
        <v>441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00" t="s">
        <v>442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443</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444</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01" t="s">
        <v>445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446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2" customFormat="1" ht="26.25" customHeight="1" x14ac:dyDescent="0.15">
      <c r="A109" s="994" t="s">
        <v>447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448</v>
      </c>
      <c r="AB109" s="975"/>
      <c r="AC109" s="975"/>
      <c r="AD109" s="975"/>
      <c r="AE109" s="976"/>
      <c r="AF109" s="974" t="s">
        <v>301</v>
      </c>
      <c r="AG109" s="975"/>
      <c r="AH109" s="975"/>
      <c r="AI109" s="975"/>
      <c r="AJ109" s="976"/>
      <c r="AK109" s="974" t="s">
        <v>300</v>
      </c>
      <c r="AL109" s="975"/>
      <c r="AM109" s="975"/>
      <c r="AN109" s="975"/>
      <c r="AO109" s="976"/>
      <c r="AP109" s="974" t="s">
        <v>449</v>
      </c>
      <c r="AQ109" s="975"/>
      <c r="AR109" s="975"/>
      <c r="AS109" s="975"/>
      <c r="AT109" s="977"/>
      <c r="AU109" s="994" t="s">
        <v>447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448</v>
      </c>
      <c r="BR109" s="975"/>
      <c r="BS109" s="975"/>
      <c r="BT109" s="975"/>
      <c r="BU109" s="976"/>
      <c r="BV109" s="974" t="s">
        <v>301</v>
      </c>
      <c r="BW109" s="975"/>
      <c r="BX109" s="975"/>
      <c r="BY109" s="975"/>
      <c r="BZ109" s="976"/>
      <c r="CA109" s="974" t="s">
        <v>300</v>
      </c>
      <c r="CB109" s="975"/>
      <c r="CC109" s="975"/>
      <c r="CD109" s="975"/>
      <c r="CE109" s="976"/>
      <c r="CF109" s="995" t="s">
        <v>449</v>
      </c>
      <c r="CG109" s="995"/>
      <c r="CH109" s="995"/>
      <c r="CI109" s="995"/>
      <c r="CJ109" s="995"/>
      <c r="CK109" s="974" t="s">
        <v>450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448</v>
      </c>
      <c r="DH109" s="975"/>
      <c r="DI109" s="975"/>
      <c r="DJ109" s="975"/>
      <c r="DK109" s="976"/>
      <c r="DL109" s="974" t="s">
        <v>301</v>
      </c>
      <c r="DM109" s="975"/>
      <c r="DN109" s="975"/>
      <c r="DO109" s="975"/>
      <c r="DP109" s="976"/>
      <c r="DQ109" s="974" t="s">
        <v>300</v>
      </c>
      <c r="DR109" s="975"/>
      <c r="DS109" s="975"/>
      <c r="DT109" s="975"/>
      <c r="DU109" s="976"/>
      <c r="DV109" s="974" t="s">
        <v>449</v>
      </c>
      <c r="DW109" s="975"/>
      <c r="DX109" s="975"/>
      <c r="DY109" s="975"/>
      <c r="DZ109" s="977"/>
    </row>
    <row r="110" spans="1:131" s="242" customFormat="1" ht="26.25" customHeight="1" x14ac:dyDescent="0.15">
      <c r="A110" s="978" t="s">
        <v>451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14437401</v>
      </c>
      <c r="AB110" s="982"/>
      <c r="AC110" s="982"/>
      <c r="AD110" s="982"/>
      <c r="AE110" s="983"/>
      <c r="AF110" s="984">
        <v>13602337</v>
      </c>
      <c r="AG110" s="982"/>
      <c r="AH110" s="982"/>
      <c r="AI110" s="982"/>
      <c r="AJ110" s="983"/>
      <c r="AK110" s="984">
        <v>13410617</v>
      </c>
      <c r="AL110" s="982"/>
      <c r="AM110" s="982"/>
      <c r="AN110" s="982"/>
      <c r="AO110" s="983"/>
      <c r="AP110" s="985">
        <v>29.3</v>
      </c>
      <c r="AQ110" s="986"/>
      <c r="AR110" s="986"/>
      <c r="AS110" s="986"/>
      <c r="AT110" s="987"/>
      <c r="AU110" s="988" t="s">
        <v>73</v>
      </c>
      <c r="AV110" s="989"/>
      <c r="AW110" s="989"/>
      <c r="AX110" s="989"/>
      <c r="AY110" s="989"/>
      <c r="AZ110" s="1030" t="s">
        <v>452</v>
      </c>
      <c r="BA110" s="979"/>
      <c r="BB110" s="979"/>
      <c r="BC110" s="979"/>
      <c r="BD110" s="979"/>
      <c r="BE110" s="979"/>
      <c r="BF110" s="979"/>
      <c r="BG110" s="979"/>
      <c r="BH110" s="979"/>
      <c r="BI110" s="979"/>
      <c r="BJ110" s="979"/>
      <c r="BK110" s="979"/>
      <c r="BL110" s="979"/>
      <c r="BM110" s="979"/>
      <c r="BN110" s="979"/>
      <c r="BO110" s="979"/>
      <c r="BP110" s="980"/>
      <c r="BQ110" s="1016">
        <v>127521366</v>
      </c>
      <c r="BR110" s="1017"/>
      <c r="BS110" s="1017"/>
      <c r="BT110" s="1017"/>
      <c r="BU110" s="1017"/>
      <c r="BV110" s="1017">
        <v>122691973</v>
      </c>
      <c r="BW110" s="1017"/>
      <c r="BX110" s="1017"/>
      <c r="BY110" s="1017"/>
      <c r="BZ110" s="1017"/>
      <c r="CA110" s="1017">
        <v>124834686</v>
      </c>
      <c r="CB110" s="1017"/>
      <c r="CC110" s="1017"/>
      <c r="CD110" s="1017"/>
      <c r="CE110" s="1017"/>
      <c r="CF110" s="1031">
        <v>273</v>
      </c>
      <c r="CG110" s="1032"/>
      <c r="CH110" s="1032"/>
      <c r="CI110" s="1032"/>
      <c r="CJ110" s="1032"/>
      <c r="CK110" s="1033" t="s">
        <v>453</v>
      </c>
      <c r="CL110" s="1034"/>
      <c r="CM110" s="1013" t="s">
        <v>454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783060</v>
      </c>
      <c r="DH110" s="1017"/>
      <c r="DI110" s="1017"/>
      <c r="DJ110" s="1017"/>
      <c r="DK110" s="1017"/>
      <c r="DL110" s="1017">
        <v>701055</v>
      </c>
      <c r="DM110" s="1017"/>
      <c r="DN110" s="1017"/>
      <c r="DO110" s="1017"/>
      <c r="DP110" s="1017"/>
      <c r="DQ110" s="1017">
        <v>617842</v>
      </c>
      <c r="DR110" s="1017"/>
      <c r="DS110" s="1017"/>
      <c r="DT110" s="1017"/>
      <c r="DU110" s="1017"/>
      <c r="DV110" s="1018">
        <v>1.4</v>
      </c>
      <c r="DW110" s="1018"/>
      <c r="DX110" s="1018"/>
      <c r="DY110" s="1018"/>
      <c r="DZ110" s="1019"/>
    </row>
    <row r="111" spans="1:131" s="242" customFormat="1" ht="26.25" customHeight="1" x14ac:dyDescent="0.15">
      <c r="A111" s="1020" t="s">
        <v>455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382</v>
      </c>
      <c r="AB111" s="1024"/>
      <c r="AC111" s="1024"/>
      <c r="AD111" s="1024"/>
      <c r="AE111" s="1025"/>
      <c r="AF111" s="1026" t="s">
        <v>388</v>
      </c>
      <c r="AG111" s="1024"/>
      <c r="AH111" s="1024"/>
      <c r="AI111" s="1024"/>
      <c r="AJ111" s="1025"/>
      <c r="AK111" s="1026" t="s">
        <v>388</v>
      </c>
      <c r="AL111" s="1024"/>
      <c r="AM111" s="1024"/>
      <c r="AN111" s="1024"/>
      <c r="AO111" s="1025"/>
      <c r="AP111" s="1027" t="s">
        <v>456</v>
      </c>
      <c r="AQ111" s="1028"/>
      <c r="AR111" s="1028"/>
      <c r="AS111" s="1028"/>
      <c r="AT111" s="1029"/>
      <c r="AU111" s="990"/>
      <c r="AV111" s="991"/>
      <c r="AW111" s="991"/>
      <c r="AX111" s="991"/>
      <c r="AY111" s="991"/>
      <c r="AZ111" s="1039" t="s">
        <v>457</v>
      </c>
      <c r="BA111" s="1040"/>
      <c r="BB111" s="1040"/>
      <c r="BC111" s="1040"/>
      <c r="BD111" s="1040"/>
      <c r="BE111" s="1040"/>
      <c r="BF111" s="1040"/>
      <c r="BG111" s="1040"/>
      <c r="BH111" s="1040"/>
      <c r="BI111" s="1040"/>
      <c r="BJ111" s="1040"/>
      <c r="BK111" s="1040"/>
      <c r="BL111" s="1040"/>
      <c r="BM111" s="1040"/>
      <c r="BN111" s="1040"/>
      <c r="BO111" s="1040"/>
      <c r="BP111" s="1041"/>
      <c r="BQ111" s="1009">
        <v>2720411</v>
      </c>
      <c r="BR111" s="1010"/>
      <c r="BS111" s="1010"/>
      <c r="BT111" s="1010"/>
      <c r="BU111" s="1010"/>
      <c r="BV111" s="1010">
        <v>1640095</v>
      </c>
      <c r="BW111" s="1010"/>
      <c r="BX111" s="1010"/>
      <c r="BY111" s="1010"/>
      <c r="BZ111" s="1010"/>
      <c r="CA111" s="1010">
        <v>617842</v>
      </c>
      <c r="CB111" s="1010"/>
      <c r="CC111" s="1010"/>
      <c r="CD111" s="1010"/>
      <c r="CE111" s="1010"/>
      <c r="CF111" s="1004">
        <v>1.4</v>
      </c>
      <c r="CG111" s="1005"/>
      <c r="CH111" s="1005"/>
      <c r="CI111" s="1005"/>
      <c r="CJ111" s="1005"/>
      <c r="CK111" s="1035"/>
      <c r="CL111" s="1036"/>
      <c r="CM111" s="1006" t="s">
        <v>458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456</v>
      </c>
      <c r="DH111" s="1010"/>
      <c r="DI111" s="1010"/>
      <c r="DJ111" s="1010"/>
      <c r="DK111" s="1010"/>
      <c r="DL111" s="1010" t="s">
        <v>388</v>
      </c>
      <c r="DM111" s="1010"/>
      <c r="DN111" s="1010"/>
      <c r="DO111" s="1010"/>
      <c r="DP111" s="1010"/>
      <c r="DQ111" s="1010" t="s">
        <v>421</v>
      </c>
      <c r="DR111" s="1010"/>
      <c r="DS111" s="1010"/>
      <c r="DT111" s="1010"/>
      <c r="DU111" s="1010"/>
      <c r="DV111" s="1011" t="s">
        <v>388</v>
      </c>
      <c r="DW111" s="1011"/>
      <c r="DX111" s="1011"/>
      <c r="DY111" s="1011"/>
      <c r="DZ111" s="1012"/>
    </row>
    <row r="112" spans="1:131" s="242" customFormat="1" ht="26.25" customHeight="1" x14ac:dyDescent="0.15">
      <c r="A112" s="1042" t="s">
        <v>459</v>
      </c>
      <c r="B112" s="1043"/>
      <c r="C112" s="1040" t="s">
        <v>460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421</v>
      </c>
      <c r="AB112" s="1049"/>
      <c r="AC112" s="1049"/>
      <c r="AD112" s="1049"/>
      <c r="AE112" s="1050"/>
      <c r="AF112" s="1051" t="s">
        <v>388</v>
      </c>
      <c r="AG112" s="1049"/>
      <c r="AH112" s="1049"/>
      <c r="AI112" s="1049"/>
      <c r="AJ112" s="1050"/>
      <c r="AK112" s="1051" t="s">
        <v>388</v>
      </c>
      <c r="AL112" s="1049"/>
      <c r="AM112" s="1049"/>
      <c r="AN112" s="1049"/>
      <c r="AO112" s="1050"/>
      <c r="AP112" s="1052" t="s">
        <v>456</v>
      </c>
      <c r="AQ112" s="1053"/>
      <c r="AR112" s="1053"/>
      <c r="AS112" s="1053"/>
      <c r="AT112" s="1054"/>
      <c r="AU112" s="990"/>
      <c r="AV112" s="991"/>
      <c r="AW112" s="991"/>
      <c r="AX112" s="991"/>
      <c r="AY112" s="991"/>
      <c r="AZ112" s="1039" t="s">
        <v>461</v>
      </c>
      <c r="BA112" s="1040"/>
      <c r="BB112" s="1040"/>
      <c r="BC112" s="1040"/>
      <c r="BD112" s="1040"/>
      <c r="BE112" s="1040"/>
      <c r="BF112" s="1040"/>
      <c r="BG112" s="1040"/>
      <c r="BH112" s="1040"/>
      <c r="BI112" s="1040"/>
      <c r="BJ112" s="1040"/>
      <c r="BK112" s="1040"/>
      <c r="BL112" s="1040"/>
      <c r="BM112" s="1040"/>
      <c r="BN112" s="1040"/>
      <c r="BO112" s="1040"/>
      <c r="BP112" s="1041"/>
      <c r="BQ112" s="1009">
        <v>33999751</v>
      </c>
      <c r="BR112" s="1010"/>
      <c r="BS112" s="1010"/>
      <c r="BT112" s="1010"/>
      <c r="BU112" s="1010"/>
      <c r="BV112" s="1010">
        <v>31880237</v>
      </c>
      <c r="BW112" s="1010"/>
      <c r="BX112" s="1010"/>
      <c r="BY112" s="1010"/>
      <c r="BZ112" s="1010"/>
      <c r="CA112" s="1010">
        <v>30260097</v>
      </c>
      <c r="CB112" s="1010"/>
      <c r="CC112" s="1010"/>
      <c r="CD112" s="1010"/>
      <c r="CE112" s="1010"/>
      <c r="CF112" s="1004">
        <v>66.2</v>
      </c>
      <c r="CG112" s="1005"/>
      <c r="CH112" s="1005"/>
      <c r="CI112" s="1005"/>
      <c r="CJ112" s="1005"/>
      <c r="CK112" s="1035"/>
      <c r="CL112" s="1036"/>
      <c r="CM112" s="1006" t="s">
        <v>462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388</v>
      </c>
      <c r="DH112" s="1010"/>
      <c r="DI112" s="1010"/>
      <c r="DJ112" s="1010"/>
      <c r="DK112" s="1010"/>
      <c r="DL112" s="1010" t="s">
        <v>388</v>
      </c>
      <c r="DM112" s="1010"/>
      <c r="DN112" s="1010"/>
      <c r="DO112" s="1010"/>
      <c r="DP112" s="1010"/>
      <c r="DQ112" s="1010" t="s">
        <v>388</v>
      </c>
      <c r="DR112" s="1010"/>
      <c r="DS112" s="1010"/>
      <c r="DT112" s="1010"/>
      <c r="DU112" s="1010"/>
      <c r="DV112" s="1011" t="s">
        <v>388</v>
      </c>
      <c r="DW112" s="1011"/>
      <c r="DX112" s="1011"/>
      <c r="DY112" s="1011"/>
      <c r="DZ112" s="1012"/>
    </row>
    <row r="113" spans="1:130" s="242" customFormat="1" ht="26.25" customHeight="1" x14ac:dyDescent="0.15">
      <c r="A113" s="1044"/>
      <c r="B113" s="1045"/>
      <c r="C113" s="1040" t="s">
        <v>463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2137379</v>
      </c>
      <c r="AB113" s="1024"/>
      <c r="AC113" s="1024"/>
      <c r="AD113" s="1024"/>
      <c r="AE113" s="1025"/>
      <c r="AF113" s="1026">
        <v>1897342</v>
      </c>
      <c r="AG113" s="1024"/>
      <c r="AH113" s="1024"/>
      <c r="AI113" s="1024"/>
      <c r="AJ113" s="1025"/>
      <c r="AK113" s="1026">
        <v>1844404</v>
      </c>
      <c r="AL113" s="1024"/>
      <c r="AM113" s="1024"/>
      <c r="AN113" s="1024"/>
      <c r="AO113" s="1025"/>
      <c r="AP113" s="1027">
        <v>4</v>
      </c>
      <c r="AQ113" s="1028"/>
      <c r="AR113" s="1028"/>
      <c r="AS113" s="1028"/>
      <c r="AT113" s="1029"/>
      <c r="AU113" s="990"/>
      <c r="AV113" s="991"/>
      <c r="AW113" s="991"/>
      <c r="AX113" s="991"/>
      <c r="AY113" s="991"/>
      <c r="AZ113" s="1039" t="s">
        <v>464</v>
      </c>
      <c r="BA113" s="1040"/>
      <c r="BB113" s="1040"/>
      <c r="BC113" s="1040"/>
      <c r="BD113" s="1040"/>
      <c r="BE113" s="1040"/>
      <c r="BF113" s="1040"/>
      <c r="BG113" s="1040"/>
      <c r="BH113" s="1040"/>
      <c r="BI113" s="1040"/>
      <c r="BJ113" s="1040"/>
      <c r="BK113" s="1040"/>
      <c r="BL113" s="1040"/>
      <c r="BM113" s="1040"/>
      <c r="BN113" s="1040"/>
      <c r="BO113" s="1040"/>
      <c r="BP113" s="1041"/>
      <c r="BQ113" s="1009" t="s">
        <v>388</v>
      </c>
      <c r="BR113" s="1010"/>
      <c r="BS113" s="1010"/>
      <c r="BT113" s="1010"/>
      <c r="BU113" s="1010"/>
      <c r="BV113" s="1010" t="s">
        <v>388</v>
      </c>
      <c r="BW113" s="1010"/>
      <c r="BX113" s="1010"/>
      <c r="BY113" s="1010"/>
      <c r="BZ113" s="1010"/>
      <c r="CA113" s="1010" t="s">
        <v>388</v>
      </c>
      <c r="CB113" s="1010"/>
      <c r="CC113" s="1010"/>
      <c r="CD113" s="1010"/>
      <c r="CE113" s="1010"/>
      <c r="CF113" s="1004" t="s">
        <v>388</v>
      </c>
      <c r="CG113" s="1005"/>
      <c r="CH113" s="1005"/>
      <c r="CI113" s="1005"/>
      <c r="CJ113" s="1005"/>
      <c r="CK113" s="1035"/>
      <c r="CL113" s="1036"/>
      <c r="CM113" s="1006" t="s">
        <v>465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421</v>
      </c>
      <c r="DH113" s="1049"/>
      <c r="DI113" s="1049"/>
      <c r="DJ113" s="1049"/>
      <c r="DK113" s="1050"/>
      <c r="DL113" s="1051" t="s">
        <v>388</v>
      </c>
      <c r="DM113" s="1049"/>
      <c r="DN113" s="1049"/>
      <c r="DO113" s="1049"/>
      <c r="DP113" s="1050"/>
      <c r="DQ113" s="1051" t="s">
        <v>388</v>
      </c>
      <c r="DR113" s="1049"/>
      <c r="DS113" s="1049"/>
      <c r="DT113" s="1049"/>
      <c r="DU113" s="1050"/>
      <c r="DV113" s="1052" t="s">
        <v>456</v>
      </c>
      <c r="DW113" s="1053"/>
      <c r="DX113" s="1053"/>
      <c r="DY113" s="1053"/>
      <c r="DZ113" s="1054"/>
    </row>
    <row r="114" spans="1:130" s="242" customFormat="1" ht="26.25" customHeight="1" x14ac:dyDescent="0.15">
      <c r="A114" s="1044"/>
      <c r="B114" s="1045"/>
      <c r="C114" s="1040" t="s">
        <v>466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388</v>
      </c>
      <c r="AB114" s="1049"/>
      <c r="AC114" s="1049"/>
      <c r="AD114" s="1049"/>
      <c r="AE114" s="1050"/>
      <c r="AF114" s="1051" t="s">
        <v>388</v>
      </c>
      <c r="AG114" s="1049"/>
      <c r="AH114" s="1049"/>
      <c r="AI114" s="1049"/>
      <c r="AJ114" s="1050"/>
      <c r="AK114" s="1051" t="s">
        <v>421</v>
      </c>
      <c r="AL114" s="1049"/>
      <c r="AM114" s="1049"/>
      <c r="AN114" s="1049"/>
      <c r="AO114" s="1050"/>
      <c r="AP114" s="1052" t="s">
        <v>388</v>
      </c>
      <c r="AQ114" s="1053"/>
      <c r="AR114" s="1053"/>
      <c r="AS114" s="1053"/>
      <c r="AT114" s="1054"/>
      <c r="AU114" s="990"/>
      <c r="AV114" s="991"/>
      <c r="AW114" s="991"/>
      <c r="AX114" s="991"/>
      <c r="AY114" s="991"/>
      <c r="AZ114" s="1039" t="s">
        <v>467</v>
      </c>
      <c r="BA114" s="1040"/>
      <c r="BB114" s="1040"/>
      <c r="BC114" s="1040"/>
      <c r="BD114" s="1040"/>
      <c r="BE114" s="1040"/>
      <c r="BF114" s="1040"/>
      <c r="BG114" s="1040"/>
      <c r="BH114" s="1040"/>
      <c r="BI114" s="1040"/>
      <c r="BJ114" s="1040"/>
      <c r="BK114" s="1040"/>
      <c r="BL114" s="1040"/>
      <c r="BM114" s="1040"/>
      <c r="BN114" s="1040"/>
      <c r="BO114" s="1040"/>
      <c r="BP114" s="1041"/>
      <c r="BQ114" s="1009">
        <v>19360712</v>
      </c>
      <c r="BR114" s="1010"/>
      <c r="BS114" s="1010"/>
      <c r="BT114" s="1010"/>
      <c r="BU114" s="1010"/>
      <c r="BV114" s="1010">
        <v>18598790</v>
      </c>
      <c r="BW114" s="1010"/>
      <c r="BX114" s="1010"/>
      <c r="BY114" s="1010"/>
      <c r="BZ114" s="1010"/>
      <c r="CA114" s="1010">
        <v>17105608</v>
      </c>
      <c r="CB114" s="1010"/>
      <c r="CC114" s="1010"/>
      <c r="CD114" s="1010"/>
      <c r="CE114" s="1010"/>
      <c r="CF114" s="1004">
        <v>37.4</v>
      </c>
      <c r="CG114" s="1005"/>
      <c r="CH114" s="1005"/>
      <c r="CI114" s="1005"/>
      <c r="CJ114" s="1005"/>
      <c r="CK114" s="1035"/>
      <c r="CL114" s="1036"/>
      <c r="CM114" s="1006" t="s">
        <v>468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388</v>
      </c>
      <c r="DH114" s="1049"/>
      <c r="DI114" s="1049"/>
      <c r="DJ114" s="1049"/>
      <c r="DK114" s="1050"/>
      <c r="DL114" s="1051" t="s">
        <v>388</v>
      </c>
      <c r="DM114" s="1049"/>
      <c r="DN114" s="1049"/>
      <c r="DO114" s="1049"/>
      <c r="DP114" s="1050"/>
      <c r="DQ114" s="1051" t="s">
        <v>388</v>
      </c>
      <c r="DR114" s="1049"/>
      <c r="DS114" s="1049"/>
      <c r="DT114" s="1049"/>
      <c r="DU114" s="1050"/>
      <c r="DV114" s="1052" t="s">
        <v>388</v>
      </c>
      <c r="DW114" s="1053"/>
      <c r="DX114" s="1053"/>
      <c r="DY114" s="1053"/>
      <c r="DZ114" s="1054"/>
    </row>
    <row r="115" spans="1:130" s="242" customFormat="1" ht="26.25" customHeight="1" x14ac:dyDescent="0.15">
      <c r="A115" s="1044"/>
      <c r="B115" s="1045"/>
      <c r="C115" s="1040" t="s">
        <v>469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1092446</v>
      </c>
      <c r="AB115" s="1024"/>
      <c r="AC115" s="1024"/>
      <c r="AD115" s="1024"/>
      <c r="AE115" s="1025"/>
      <c r="AF115" s="1026">
        <v>1092503</v>
      </c>
      <c r="AG115" s="1024"/>
      <c r="AH115" s="1024"/>
      <c r="AI115" s="1024"/>
      <c r="AJ115" s="1025"/>
      <c r="AK115" s="1026">
        <v>1031794</v>
      </c>
      <c r="AL115" s="1024"/>
      <c r="AM115" s="1024"/>
      <c r="AN115" s="1024"/>
      <c r="AO115" s="1025"/>
      <c r="AP115" s="1027">
        <v>2.2999999999999998</v>
      </c>
      <c r="AQ115" s="1028"/>
      <c r="AR115" s="1028"/>
      <c r="AS115" s="1028"/>
      <c r="AT115" s="1029"/>
      <c r="AU115" s="990"/>
      <c r="AV115" s="991"/>
      <c r="AW115" s="991"/>
      <c r="AX115" s="991"/>
      <c r="AY115" s="991"/>
      <c r="AZ115" s="1039" t="s">
        <v>470</v>
      </c>
      <c r="BA115" s="1040"/>
      <c r="BB115" s="1040"/>
      <c r="BC115" s="1040"/>
      <c r="BD115" s="1040"/>
      <c r="BE115" s="1040"/>
      <c r="BF115" s="1040"/>
      <c r="BG115" s="1040"/>
      <c r="BH115" s="1040"/>
      <c r="BI115" s="1040"/>
      <c r="BJ115" s="1040"/>
      <c r="BK115" s="1040"/>
      <c r="BL115" s="1040"/>
      <c r="BM115" s="1040"/>
      <c r="BN115" s="1040"/>
      <c r="BO115" s="1040"/>
      <c r="BP115" s="1041"/>
      <c r="BQ115" s="1009">
        <v>752743</v>
      </c>
      <c r="BR115" s="1010"/>
      <c r="BS115" s="1010"/>
      <c r="BT115" s="1010"/>
      <c r="BU115" s="1010"/>
      <c r="BV115" s="1010">
        <v>745167</v>
      </c>
      <c r="BW115" s="1010"/>
      <c r="BX115" s="1010"/>
      <c r="BY115" s="1010"/>
      <c r="BZ115" s="1010"/>
      <c r="CA115" s="1010">
        <v>727721</v>
      </c>
      <c r="CB115" s="1010"/>
      <c r="CC115" s="1010"/>
      <c r="CD115" s="1010"/>
      <c r="CE115" s="1010"/>
      <c r="CF115" s="1004">
        <v>1.6</v>
      </c>
      <c r="CG115" s="1005"/>
      <c r="CH115" s="1005"/>
      <c r="CI115" s="1005"/>
      <c r="CJ115" s="1005"/>
      <c r="CK115" s="1035"/>
      <c r="CL115" s="1036"/>
      <c r="CM115" s="1039" t="s">
        <v>471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1937351</v>
      </c>
      <c r="DH115" s="1049"/>
      <c r="DI115" s="1049"/>
      <c r="DJ115" s="1049"/>
      <c r="DK115" s="1050"/>
      <c r="DL115" s="1051">
        <v>939040</v>
      </c>
      <c r="DM115" s="1049"/>
      <c r="DN115" s="1049"/>
      <c r="DO115" s="1049"/>
      <c r="DP115" s="1050"/>
      <c r="DQ115" s="1051" t="s">
        <v>388</v>
      </c>
      <c r="DR115" s="1049"/>
      <c r="DS115" s="1049"/>
      <c r="DT115" s="1049"/>
      <c r="DU115" s="1050"/>
      <c r="DV115" s="1052" t="s">
        <v>421</v>
      </c>
      <c r="DW115" s="1053"/>
      <c r="DX115" s="1053"/>
      <c r="DY115" s="1053"/>
      <c r="DZ115" s="1054"/>
    </row>
    <row r="116" spans="1:130" s="242" customFormat="1" ht="26.25" customHeight="1" x14ac:dyDescent="0.15">
      <c r="A116" s="1046"/>
      <c r="B116" s="1047"/>
      <c r="C116" s="1055" t="s">
        <v>472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489</v>
      </c>
      <c r="AB116" s="1049"/>
      <c r="AC116" s="1049"/>
      <c r="AD116" s="1049"/>
      <c r="AE116" s="1050"/>
      <c r="AF116" s="1051">
        <v>586</v>
      </c>
      <c r="AG116" s="1049"/>
      <c r="AH116" s="1049"/>
      <c r="AI116" s="1049"/>
      <c r="AJ116" s="1050"/>
      <c r="AK116" s="1051">
        <v>1028</v>
      </c>
      <c r="AL116" s="1049"/>
      <c r="AM116" s="1049"/>
      <c r="AN116" s="1049"/>
      <c r="AO116" s="1050"/>
      <c r="AP116" s="1052">
        <v>0</v>
      </c>
      <c r="AQ116" s="1053"/>
      <c r="AR116" s="1053"/>
      <c r="AS116" s="1053"/>
      <c r="AT116" s="1054"/>
      <c r="AU116" s="990"/>
      <c r="AV116" s="991"/>
      <c r="AW116" s="991"/>
      <c r="AX116" s="991"/>
      <c r="AY116" s="991"/>
      <c r="AZ116" s="1057" t="s">
        <v>473</v>
      </c>
      <c r="BA116" s="1058"/>
      <c r="BB116" s="1058"/>
      <c r="BC116" s="1058"/>
      <c r="BD116" s="1058"/>
      <c r="BE116" s="1058"/>
      <c r="BF116" s="1058"/>
      <c r="BG116" s="1058"/>
      <c r="BH116" s="1058"/>
      <c r="BI116" s="1058"/>
      <c r="BJ116" s="1058"/>
      <c r="BK116" s="1058"/>
      <c r="BL116" s="1058"/>
      <c r="BM116" s="1058"/>
      <c r="BN116" s="1058"/>
      <c r="BO116" s="1058"/>
      <c r="BP116" s="1059"/>
      <c r="BQ116" s="1009" t="s">
        <v>388</v>
      </c>
      <c r="BR116" s="1010"/>
      <c r="BS116" s="1010"/>
      <c r="BT116" s="1010"/>
      <c r="BU116" s="1010"/>
      <c r="BV116" s="1010" t="s">
        <v>474</v>
      </c>
      <c r="BW116" s="1010"/>
      <c r="BX116" s="1010"/>
      <c r="BY116" s="1010"/>
      <c r="BZ116" s="1010"/>
      <c r="CA116" s="1010" t="s">
        <v>388</v>
      </c>
      <c r="CB116" s="1010"/>
      <c r="CC116" s="1010"/>
      <c r="CD116" s="1010"/>
      <c r="CE116" s="1010"/>
      <c r="CF116" s="1004" t="s">
        <v>474</v>
      </c>
      <c r="CG116" s="1005"/>
      <c r="CH116" s="1005"/>
      <c r="CI116" s="1005"/>
      <c r="CJ116" s="1005"/>
      <c r="CK116" s="1035"/>
      <c r="CL116" s="1036"/>
      <c r="CM116" s="1006" t="s">
        <v>475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388</v>
      </c>
      <c r="DH116" s="1049"/>
      <c r="DI116" s="1049"/>
      <c r="DJ116" s="1049"/>
      <c r="DK116" s="1050"/>
      <c r="DL116" s="1051" t="s">
        <v>388</v>
      </c>
      <c r="DM116" s="1049"/>
      <c r="DN116" s="1049"/>
      <c r="DO116" s="1049"/>
      <c r="DP116" s="1050"/>
      <c r="DQ116" s="1051" t="s">
        <v>388</v>
      </c>
      <c r="DR116" s="1049"/>
      <c r="DS116" s="1049"/>
      <c r="DT116" s="1049"/>
      <c r="DU116" s="1050"/>
      <c r="DV116" s="1052" t="s">
        <v>421</v>
      </c>
      <c r="DW116" s="1053"/>
      <c r="DX116" s="1053"/>
      <c r="DY116" s="1053"/>
      <c r="DZ116" s="1054"/>
    </row>
    <row r="117" spans="1:130" s="242" customFormat="1" ht="26.25" customHeight="1" x14ac:dyDescent="0.15">
      <c r="A117" s="994" t="s">
        <v>182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476</v>
      </c>
      <c r="Z117" s="976"/>
      <c r="AA117" s="1066">
        <v>17667715</v>
      </c>
      <c r="AB117" s="1067"/>
      <c r="AC117" s="1067"/>
      <c r="AD117" s="1067"/>
      <c r="AE117" s="1068"/>
      <c r="AF117" s="1069">
        <v>16592768</v>
      </c>
      <c r="AG117" s="1067"/>
      <c r="AH117" s="1067"/>
      <c r="AI117" s="1067"/>
      <c r="AJ117" s="1068"/>
      <c r="AK117" s="1069">
        <v>16287843</v>
      </c>
      <c r="AL117" s="1067"/>
      <c r="AM117" s="1067"/>
      <c r="AN117" s="1067"/>
      <c r="AO117" s="1068"/>
      <c r="AP117" s="1070"/>
      <c r="AQ117" s="1071"/>
      <c r="AR117" s="1071"/>
      <c r="AS117" s="1071"/>
      <c r="AT117" s="1072"/>
      <c r="AU117" s="990"/>
      <c r="AV117" s="991"/>
      <c r="AW117" s="991"/>
      <c r="AX117" s="991"/>
      <c r="AY117" s="991"/>
      <c r="AZ117" s="1057" t="s">
        <v>477</v>
      </c>
      <c r="BA117" s="1058"/>
      <c r="BB117" s="1058"/>
      <c r="BC117" s="1058"/>
      <c r="BD117" s="1058"/>
      <c r="BE117" s="1058"/>
      <c r="BF117" s="1058"/>
      <c r="BG117" s="1058"/>
      <c r="BH117" s="1058"/>
      <c r="BI117" s="1058"/>
      <c r="BJ117" s="1058"/>
      <c r="BK117" s="1058"/>
      <c r="BL117" s="1058"/>
      <c r="BM117" s="1058"/>
      <c r="BN117" s="1058"/>
      <c r="BO117" s="1058"/>
      <c r="BP117" s="1059"/>
      <c r="BQ117" s="1009" t="s">
        <v>388</v>
      </c>
      <c r="BR117" s="1010"/>
      <c r="BS117" s="1010"/>
      <c r="BT117" s="1010"/>
      <c r="BU117" s="1010"/>
      <c r="BV117" s="1010" t="s">
        <v>478</v>
      </c>
      <c r="BW117" s="1010"/>
      <c r="BX117" s="1010"/>
      <c r="BY117" s="1010"/>
      <c r="BZ117" s="1010"/>
      <c r="CA117" s="1010" t="s">
        <v>478</v>
      </c>
      <c r="CB117" s="1010"/>
      <c r="CC117" s="1010"/>
      <c r="CD117" s="1010"/>
      <c r="CE117" s="1010"/>
      <c r="CF117" s="1004" t="s">
        <v>456</v>
      </c>
      <c r="CG117" s="1005"/>
      <c r="CH117" s="1005"/>
      <c r="CI117" s="1005"/>
      <c r="CJ117" s="1005"/>
      <c r="CK117" s="1035"/>
      <c r="CL117" s="1036"/>
      <c r="CM117" s="1006" t="s">
        <v>479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388</v>
      </c>
      <c r="DH117" s="1049"/>
      <c r="DI117" s="1049"/>
      <c r="DJ117" s="1049"/>
      <c r="DK117" s="1050"/>
      <c r="DL117" s="1051" t="s">
        <v>388</v>
      </c>
      <c r="DM117" s="1049"/>
      <c r="DN117" s="1049"/>
      <c r="DO117" s="1049"/>
      <c r="DP117" s="1050"/>
      <c r="DQ117" s="1051" t="s">
        <v>478</v>
      </c>
      <c r="DR117" s="1049"/>
      <c r="DS117" s="1049"/>
      <c r="DT117" s="1049"/>
      <c r="DU117" s="1050"/>
      <c r="DV117" s="1052" t="s">
        <v>478</v>
      </c>
      <c r="DW117" s="1053"/>
      <c r="DX117" s="1053"/>
      <c r="DY117" s="1053"/>
      <c r="DZ117" s="1054"/>
    </row>
    <row r="118" spans="1:130" s="242" customFormat="1" ht="26.25" customHeight="1" x14ac:dyDescent="0.15">
      <c r="A118" s="994" t="s">
        <v>450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448</v>
      </c>
      <c r="AB118" s="975"/>
      <c r="AC118" s="975"/>
      <c r="AD118" s="975"/>
      <c r="AE118" s="976"/>
      <c r="AF118" s="974" t="s">
        <v>301</v>
      </c>
      <c r="AG118" s="975"/>
      <c r="AH118" s="975"/>
      <c r="AI118" s="975"/>
      <c r="AJ118" s="976"/>
      <c r="AK118" s="974" t="s">
        <v>300</v>
      </c>
      <c r="AL118" s="975"/>
      <c r="AM118" s="975"/>
      <c r="AN118" s="975"/>
      <c r="AO118" s="976"/>
      <c r="AP118" s="1061" t="s">
        <v>449</v>
      </c>
      <c r="AQ118" s="1062"/>
      <c r="AR118" s="1062"/>
      <c r="AS118" s="1062"/>
      <c r="AT118" s="1063"/>
      <c r="AU118" s="990"/>
      <c r="AV118" s="991"/>
      <c r="AW118" s="991"/>
      <c r="AX118" s="991"/>
      <c r="AY118" s="991"/>
      <c r="AZ118" s="1064" t="s">
        <v>480</v>
      </c>
      <c r="BA118" s="1055"/>
      <c r="BB118" s="1055"/>
      <c r="BC118" s="1055"/>
      <c r="BD118" s="1055"/>
      <c r="BE118" s="1055"/>
      <c r="BF118" s="1055"/>
      <c r="BG118" s="1055"/>
      <c r="BH118" s="1055"/>
      <c r="BI118" s="1055"/>
      <c r="BJ118" s="1055"/>
      <c r="BK118" s="1055"/>
      <c r="BL118" s="1055"/>
      <c r="BM118" s="1055"/>
      <c r="BN118" s="1055"/>
      <c r="BO118" s="1055"/>
      <c r="BP118" s="1056"/>
      <c r="BQ118" s="1087" t="s">
        <v>456</v>
      </c>
      <c r="BR118" s="1088"/>
      <c r="BS118" s="1088"/>
      <c r="BT118" s="1088"/>
      <c r="BU118" s="1088"/>
      <c r="BV118" s="1088" t="s">
        <v>478</v>
      </c>
      <c r="BW118" s="1088"/>
      <c r="BX118" s="1088"/>
      <c r="BY118" s="1088"/>
      <c r="BZ118" s="1088"/>
      <c r="CA118" s="1088" t="s">
        <v>388</v>
      </c>
      <c r="CB118" s="1088"/>
      <c r="CC118" s="1088"/>
      <c r="CD118" s="1088"/>
      <c r="CE118" s="1088"/>
      <c r="CF118" s="1004" t="s">
        <v>388</v>
      </c>
      <c r="CG118" s="1005"/>
      <c r="CH118" s="1005"/>
      <c r="CI118" s="1005"/>
      <c r="CJ118" s="1005"/>
      <c r="CK118" s="1035"/>
      <c r="CL118" s="1036"/>
      <c r="CM118" s="1006" t="s">
        <v>481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388</v>
      </c>
      <c r="DH118" s="1049"/>
      <c r="DI118" s="1049"/>
      <c r="DJ118" s="1049"/>
      <c r="DK118" s="1050"/>
      <c r="DL118" s="1051" t="s">
        <v>478</v>
      </c>
      <c r="DM118" s="1049"/>
      <c r="DN118" s="1049"/>
      <c r="DO118" s="1049"/>
      <c r="DP118" s="1050"/>
      <c r="DQ118" s="1051" t="s">
        <v>478</v>
      </c>
      <c r="DR118" s="1049"/>
      <c r="DS118" s="1049"/>
      <c r="DT118" s="1049"/>
      <c r="DU118" s="1050"/>
      <c r="DV118" s="1052" t="s">
        <v>478</v>
      </c>
      <c r="DW118" s="1053"/>
      <c r="DX118" s="1053"/>
      <c r="DY118" s="1053"/>
      <c r="DZ118" s="1054"/>
    </row>
    <row r="119" spans="1:130" s="242" customFormat="1" ht="26.25" customHeight="1" x14ac:dyDescent="0.15">
      <c r="A119" s="1148" t="s">
        <v>453</v>
      </c>
      <c r="B119" s="1034"/>
      <c r="C119" s="1013" t="s">
        <v>454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92446</v>
      </c>
      <c r="AB119" s="982"/>
      <c r="AC119" s="982"/>
      <c r="AD119" s="982"/>
      <c r="AE119" s="983"/>
      <c r="AF119" s="984">
        <v>92503</v>
      </c>
      <c r="AG119" s="982"/>
      <c r="AH119" s="982"/>
      <c r="AI119" s="982"/>
      <c r="AJ119" s="983"/>
      <c r="AK119" s="984">
        <v>92560</v>
      </c>
      <c r="AL119" s="982"/>
      <c r="AM119" s="982"/>
      <c r="AN119" s="982"/>
      <c r="AO119" s="983"/>
      <c r="AP119" s="985">
        <v>0.2</v>
      </c>
      <c r="AQ119" s="986"/>
      <c r="AR119" s="986"/>
      <c r="AS119" s="986"/>
      <c r="AT119" s="987"/>
      <c r="AU119" s="992"/>
      <c r="AV119" s="993"/>
      <c r="AW119" s="993"/>
      <c r="AX119" s="993"/>
      <c r="AY119" s="993"/>
      <c r="AZ119" s="273" t="s">
        <v>182</v>
      </c>
      <c r="BA119" s="273"/>
      <c r="BB119" s="273"/>
      <c r="BC119" s="273"/>
      <c r="BD119" s="273"/>
      <c r="BE119" s="273"/>
      <c r="BF119" s="273"/>
      <c r="BG119" s="273"/>
      <c r="BH119" s="273"/>
      <c r="BI119" s="273"/>
      <c r="BJ119" s="273"/>
      <c r="BK119" s="273"/>
      <c r="BL119" s="273"/>
      <c r="BM119" s="273"/>
      <c r="BN119" s="273"/>
      <c r="BO119" s="1065" t="s">
        <v>482</v>
      </c>
      <c r="BP119" s="1096"/>
      <c r="BQ119" s="1087">
        <v>184354983</v>
      </c>
      <c r="BR119" s="1088"/>
      <c r="BS119" s="1088"/>
      <c r="BT119" s="1088"/>
      <c r="BU119" s="1088"/>
      <c r="BV119" s="1088">
        <v>175556262</v>
      </c>
      <c r="BW119" s="1088"/>
      <c r="BX119" s="1088"/>
      <c r="BY119" s="1088"/>
      <c r="BZ119" s="1088"/>
      <c r="CA119" s="1088">
        <v>173545954</v>
      </c>
      <c r="CB119" s="1088"/>
      <c r="CC119" s="1088"/>
      <c r="CD119" s="1088"/>
      <c r="CE119" s="1088"/>
      <c r="CF119" s="1089"/>
      <c r="CG119" s="1090"/>
      <c r="CH119" s="1090"/>
      <c r="CI119" s="1090"/>
      <c r="CJ119" s="1091"/>
      <c r="CK119" s="1037"/>
      <c r="CL119" s="1038"/>
      <c r="CM119" s="1092" t="s">
        <v>483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456</v>
      </c>
      <c r="DH119" s="1074"/>
      <c r="DI119" s="1074"/>
      <c r="DJ119" s="1074"/>
      <c r="DK119" s="1075"/>
      <c r="DL119" s="1073" t="s">
        <v>456</v>
      </c>
      <c r="DM119" s="1074"/>
      <c r="DN119" s="1074"/>
      <c r="DO119" s="1074"/>
      <c r="DP119" s="1075"/>
      <c r="DQ119" s="1073" t="s">
        <v>456</v>
      </c>
      <c r="DR119" s="1074"/>
      <c r="DS119" s="1074"/>
      <c r="DT119" s="1074"/>
      <c r="DU119" s="1075"/>
      <c r="DV119" s="1076" t="s">
        <v>456</v>
      </c>
      <c r="DW119" s="1077"/>
      <c r="DX119" s="1077"/>
      <c r="DY119" s="1077"/>
      <c r="DZ119" s="1078"/>
    </row>
    <row r="120" spans="1:130" s="242" customFormat="1" ht="26.25" customHeight="1" x14ac:dyDescent="0.15">
      <c r="A120" s="1149"/>
      <c r="B120" s="1036"/>
      <c r="C120" s="1006" t="s">
        <v>458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456</v>
      </c>
      <c r="AB120" s="1049"/>
      <c r="AC120" s="1049"/>
      <c r="AD120" s="1049"/>
      <c r="AE120" s="1050"/>
      <c r="AF120" s="1051" t="s">
        <v>456</v>
      </c>
      <c r="AG120" s="1049"/>
      <c r="AH120" s="1049"/>
      <c r="AI120" s="1049"/>
      <c r="AJ120" s="1050"/>
      <c r="AK120" s="1051" t="s">
        <v>388</v>
      </c>
      <c r="AL120" s="1049"/>
      <c r="AM120" s="1049"/>
      <c r="AN120" s="1049"/>
      <c r="AO120" s="1050"/>
      <c r="AP120" s="1052" t="s">
        <v>456</v>
      </c>
      <c r="AQ120" s="1053"/>
      <c r="AR120" s="1053"/>
      <c r="AS120" s="1053"/>
      <c r="AT120" s="1054"/>
      <c r="AU120" s="1079" t="s">
        <v>484</v>
      </c>
      <c r="AV120" s="1080"/>
      <c r="AW120" s="1080"/>
      <c r="AX120" s="1080"/>
      <c r="AY120" s="1081"/>
      <c r="AZ120" s="1030" t="s">
        <v>485</v>
      </c>
      <c r="BA120" s="979"/>
      <c r="BB120" s="979"/>
      <c r="BC120" s="979"/>
      <c r="BD120" s="979"/>
      <c r="BE120" s="979"/>
      <c r="BF120" s="979"/>
      <c r="BG120" s="979"/>
      <c r="BH120" s="979"/>
      <c r="BI120" s="979"/>
      <c r="BJ120" s="979"/>
      <c r="BK120" s="979"/>
      <c r="BL120" s="979"/>
      <c r="BM120" s="979"/>
      <c r="BN120" s="979"/>
      <c r="BO120" s="979"/>
      <c r="BP120" s="980"/>
      <c r="BQ120" s="1016">
        <v>15904936</v>
      </c>
      <c r="BR120" s="1017"/>
      <c r="BS120" s="1017"/>
      <c r="BT120" s="1017"/>
      <c r="BU120" s="1017"/>
      <c r="BV120" s="1017">
        <v>15936159</v>
      </c>
      <c r="BW120" s="1017"/>
      <c r="BX120" s="1017"/>
      <c r="BY120" s="1017"/>
      <c r="BZ120" s="1017"/>
      <c r="CA120" s="1017">
        <v>13718665</v>
      </c>
      <c r="CB120" s="1017"/>
      <c r="CC120" s="1017"/>
      <c r="CD120" s="1017"/>
      <c r="CE120" s="1017"/>
      <c r="CF120" s="1031">
        <v>30</v>
      </c>
      <c r="CG120" s="1032"/>
      <c r="CH120" s="1032"/>
      <c r="CI120" s="1032"/>
      <c r="CJ120" s="1032"/>
      <c r="CK120" s="1097" t="s">
        <v>486</v>
      </c>
      <c r="CL120" s="1098"/>
      <c r="CM120" s="1098"/>
      <c r="CN120" s="1098"/>
      <c r="CO120" s="1099"/>
      <c r="CP120" s="1105" t="s">
        <v>487</v>
      </c>
      <c r="CQ120" s="1106"/>
      <c r="CR120" s="1106"/>
      <c r="CS120" s="1106"/>
      <c r="CT120" s="1106"/>
      <c r="CU120" s="1106"/>
      <c r="CV120" s="1106"/>
      <c r="CW120" s="1106"/>
      <c r="CX120" s="1106"/>
      <c r="CY120" s="1106"/>
      <c r="CZ120" s="1106"/>
      <c r="DA120" s="1106"/>
      <c r="DB120" s="1106"/>
      <c r="DC120" s="1106"/>
      <c r="DD120" s="1106"/>
      <c r="DE120" s="1106"/>
      <c r="DF120" s="1107"/>
      <c r="DG120" s="1016">
        <v>19843870</v>
      </c>
      <c r="DH120" s="1017"/>
      <c r="DI120" s="1017"/>
      <c r="DJ120" s="1017"/>
      <c r="DK120" s="1017"/>
      <c r="DL120" s="1017">
        <v>18169367</v>
      </c>
      <c r="DM120" s="1017"/>
      <c r="DN120" s="1017"/>
      <c r="DO120" s="1017"/>
      <c r="DP120" s="1017"/>
      <c r="DQ120" s="1017">
        <v>16940442</v>
      </c>
      <c r="DR120" s="1017"/>
      <c r="DS120" s="1017"/>
      <c r="DT120" s="1017"/>
      <c r="DU120" s="1017"/>
      <c r="DV120" s="1018">
        <v>37</v>
      </c>
      <c r="DW120" s="1018"/>
      <c r="DX120" s="1018"/>
      <c r="DY120" s="1018"/>
      <c r="DZ120" s="1019"/>
    </row>
    <row r="121" spans="1:130" s="242" customFormat="1" ht="26.25" customHeight="1" x14ac:dyDescent="0.15">
      <c r="A121" s="1149"/>
      <c r="B121" s="1036"/>
      <c r="C121" s="1057" t="s">
        <v>488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456</v>
      </c>
      <c r="AB121" s="1049"/>
      <c r="AC121" s="1049"/>
      <c r="AD121" s="1049"/>
      <c r="AE121" s="1050"/>
      <c r="AF121" s="1051" t="s">
        <v>456</v>
      </c>
      <c r="AG121" s="1049"/>
      <c r="AH121" s="1049"/>
      <c r="AI121" s="1049"/>
      <c r="AJ121" s="1050"/>
      <c r="AK121" s="1051" t="s">
        <v>456</v>
      </c>
      <c r="AL121" s="1049"/>
      <c r="AM121" s="1049"/>
      <c r="AN121" s="1049"/>
      <c r="AO121" s="1050"/>
      <c r="AP121" s="1052" t="s">
        <v>456</v>
      </c>
      <c r="AQ121" s="1053"/>
      <c r="AR121" s="1053"/>
      <c r="AS121" s="1053"/>
      <c r="AT121" s="1054"/>
      <c r="AU121" s="1082"/>
      <c r="AV121" s="1083"/>
      <c r="AW121" s="1083"/>
      <c r="AX121" s="1083"/>
      <c r="AY121" s="1084"/>
      <c r="AZ121" s="1039" t="s">
        <v>489</v>
      </c>
      <c r="BA121" s="1040"/>
      <c r="BB121" s="1040"/>
      <c r="BC121" s="1040"/>
      <c r="BD121" s="1040"/>
      <c r="BE121" s="1040"/>
      <c r="BF121" s="1040"/>
      <c r="BG121" s="1040"/>
      <c r="BH121" s="1040"/>
      <c r="BI121" s="1040"/>
      <c r="BJ121" s="1040"/>
      <c r="BK121" s="1040"/>
      <c r="BL121" s="1040"/>
      <c r="BM121" s="1040"/>
      <c r="BN121" s="1040"/>
      <c r="BO121" s="1040"/>
      <c r="BP121" s="1041"/>
      <c r="BQ121" s="1009">
        <v>18248128</v>
      </c>
      <c r="BR121" s="1010"/>
      <c r="BS121" s="1010"/>
      <c r="BT121" s="1010"/>
      <c r="BU121" s="1010"/>
      <c r="BV121" s="1010">
        <v>16927772</v>
      </c>
      <c r="BW121" s="1010"/>
      <c r="BX121" s="1010"/>
      <c r="BY121" s="1010"/>
      <c r="BZ121" s="1010"/>
      <c r="CA121" s="1010">
        <v>15521979</v>
      </c>
      <c r="CB121" s="1010"/>
      <c r="CC121" s="1010"/>
      <c r="CD121" s="1010"/>
      <c r="CE121" s="1010"/>
      <c r="CF121" s="1004">
        <v>33.9</v>
      </c>
      <c r="CG121" s="1005"/>
      <c r="CH121" s="1005"/>
      <c r="CI121" s="1005"/>
      <c r="CJ121" s="1005"/>
      <c r="CK121" s="1100"/>
      <c r="CL121" s="1101"/>
      <c r="CM121" s="1101"/>
      <c r="CN121" s="1101"/>
      <c r="CO121" s="1102"/>
      <c r="CP121" s="1110" t="s">
        <v>490</v>
      </c>
      <c r="CQ121" s="1111"/>
      <c r="CR121" s="1111"/>
      <c r="CS121" s="1111"/>
      <c r="CT121" s="1111"/>
      <c r="CU121" s="1111"/>
      <c r="CV121" s="1111"/>
      <c r="CW121" s="1111"/>
      <c r="CX121" s="1111"/>
      <c r="CY121" s="1111"/>
      <c r="CZ121" s="1111"/>
      <c r="DA121" s="1111"/>
      <c r="DB121" s="1111"/>
      <c r="DC121" s="1111"/>
      <c r="DD121" s="1111"/>
      <c r="DE121" s="1111"/>
      <c r="DF121" s="1112"/>
      <c r="DG121" s="1009">
        <v>8587708</v>
      </c>
      <c r="DH121" s="1010"/>
      <c r="DI121" s="1010"/>
      <c r="DJ121" s="1010"/>
      <c r="DK121" s="1010"/>
      <c r="DL121" s="1010">
        <v>7502889</v>
      </c>
      <c r="DM121" s="1010"/>
      <c r="DN121" s="1010"/>
      <c r="DO121" s="1010"/>
      <c r="DP121" s="1010"/>
      <c r="DQ121" s="1010">
        <v>7145431</v>
      </c>
      <c r="DR121" s="1010"/>
      <c r="DS121" s="1010"/>
      <c r="DT121" s="1010"/>
      <c r="DU121" s="1010"/>
      <c r="DV121" s="1011">
        <v>15.6</v>
      </c>
      <c r="DW121" s="1011"/>
      <c r="DX121" s="1011"/>
      <c r="DY121" s="1011"/>
      <c r="DZ121" s="1012"/>
    </row>
    <row r="122" spans="1:130" s="242" customFormat="1" ht="26.25" customHeight="1" x14ac:dyDescent="0.15">
      <c r="A122" s="1149"/>
      <c r="B122" s="1036"/>
      <c r="C122" s="1006" t="s">
        <v>468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456</v>
      </c>
      <c r="AB122" s="1049"/>
      <c r="AC122" s="1049"/>
      <c r="AD122" s="1049"/>
      <c r="AE122" s="1050"/>
      <c r="AF122" s="1051" t="s">
        <v>456</v>
      </c>
      <c r="AG122" s="1049"/>
      <c r="AH122" s="1049"/>
      <c r="AI122" s="1049"/>
      <c r="AJ122" s="1050"/>
      <c r="AK122" s="1051" t="s">
        <v>456</v>
      </c>
      <c r="AL122" s="1049"/>
      <c r="AM122" s="1049"/>
      <c r="AN122" s="1049"/>
      <c r="AO122" s="1050"/>
      <c r="AP122" s="1052" t="s">
        <v>456</v>
      </c>
      <c r="AQ122" s="1053"/>
      <c r="AR122" s="1053"/>
      <c r="AS122" s="1053"/>
      <c r="AT122" s="1054"/>
      <c r="AU122" s="1082"/>
      <c r="AV122" s="1083"/>
      <c r="AW122" s="1083"/>
      <c r="AX122" s="1083"/>
      <c r="AY122" s="1084"/>
      <c r="AZ122" s="1064" t="s">
        <v>491</v>
      </c>
      <c r="BA122" s="1055"/>
      <c r="BB122" s="1055"/>
      <c r="BC122" s="1055"/>
      <c r="BD122" s="1055"/>
      <c r="BE122" s="1055"/>
      <c r="BF122" s="1055"/>
      <c r="BG122" s="1055"/>
      <c r="BH122" s="1055"/>
      <c r="BI122" s="1055"/>
      <c r="BJ122" s="1055"/>
      <c r="BK122" s="1055"/>
      <c r="BL122" s="1055"/>
      <c r="BM122" s="1055"/>
      <c r="BN122" s="1055"/>
      <c r="BO122" s="1055"/>
      <c r="BP122" s="1056"/>
      <c r="BQ122" s="1087">
        <v>107309341</v>
      </c>
      <c r="BR122" s="1088"/>
      <c r="BS122" s="1088"/>
      <c r="BT122" s="1088"/>
      <c r="BU122" s="1088"/>
      <c r="BV122" s="1088">
        <v>104784339</v>
      </c>
      <c r="BW122" s="1088"/>
      <c r="BX122" s="1088"/>
      <c r="BY122" s="1088"/>
      <c r="BZ122" s="1088"/>
      <c r="CA122" s="1088">
        <v>104687140</v>
      </c>
      <c r="CB122" s="1088"/>
      <c r="CC122" s="1088"/>
      <c r="CD122" s="1088"/>
      <c r="CE122" s="1088"/>
      <c r="CF122" s="1108">
        <v>228.9</v>
      </c>
      <c r="CG122" s="1109"/>
      <c r="CH122" s="1109"/>
      <c r="CI122" s="1109"/>
      <c r="CJ122" s="1109"/>
      <c r="CK122" s="1100"/>
      <c r="CL122" s="1101"/>
      <c r="CM122" s="1101"/>
      <c r="CN122" s="1101"/>
      <c r="CO122" s="1102"/>
      <c r="CP122" s="1110" t="s">
        <v>492</v>
      </c>
      <c r="CQ122" s="1111"/>
      <c r="CR122" s="1111"/>
      <c r="CS122" s="1111"/>
      <c r="CT122" s="1111"/>
      <c r="CU122" s="1111"/>
      <c r="CV122" s="1111"/>
      <c r="CW122" s="1111"/>
      <c r="CX122" s="1111"/>
      <c r="CY122" s="1111"/>
      <c r="CZ122" s="1111"/>
      <c r="DA122" s="1111"/>
      <c r="DB122" s="1111"/>
      <c r="DC122" s="1111"/>
      <c r="DD122" s="1111"/>
      <c r="DE122" s="1111"/>
      <c r="DF122" s="1112"/>
      <c r="DG122" s="1009">
        <v>2829360</v>
      </c>
      <c r="DH122" s="1010"/>
      <c r="DI122" s="1010"/>
      <c r="DJ122" s="1010"/>
      <c r="DK122" s="1010"/>
      <c r="DL122" s="1010">
        <v>2787594</v>
      </c>
      <c r="DM122" s="1010"/>
      <c r="DN122" s="1010"/>
      <c r="DO122" s="1010"/>
      <c r="DP122" s="1010"/>
      <c r="DQ122" s="1010">
        <v>2782330</v>
      </c>
      <c r="DR122" s="1010"/>
      <c r="DS122" s="1010"/>
      <c r="DT122" s="1010"/>
      <c r="DU122" s="1010"/>
      <c r="DV122" s="1011">
        <v>6.1</v>
      </c>
      <c r="DW122" s="1011"/>
      <c r="DX122" s="1011"/>
      <c r="DY122" s="1011"/>
      <c r="DZ122" s="1012"/>
    </row>
    <row r="123" spans="1:130" s="242" customFormat="1" ht="26.25" customHeight="1" x14ac:dyDescent="0.15">
      <c r="A123" s="1149"/>
      <c r="B123" s="1036"/>
      <c r="C123" s="1006" t="s">
        <v>475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382</v>
      </c>
      <c r="AB123" s="1049"/>
      <c r="AC123" s="1049"/>
      <c r="AD123" s="1049"/>
      <c r="AE123" s="1050"/>
      <c r="AF123" s="1051" t="s">
        <v>493</v>
      </c>
      <c r="AG123" s="1049"/>
      <c r="AH123" s="1049"/>
      <c r="AI123" s="1049"/>
      <c r="AJ123" s="1050"/>
      <c r="AK123" s="1051" t="s">
        <v>426</v>
      </c>
      <c r="AL123" s="1049"/>
      <c r="AM123" s="1049"/>
      <c r="AN123" s="1049"/>
      <c r="AO123" s="1050"/>
      <c r="AP123" s="1052" t="s">
        <v>494</v>
      </c>
      <c r="AQ123" s="1053"/>
      <c r="AR123" s="1053"/>
      <c r="AS123" s="1053"/>
      <c r="AT123" s="1054"/>
      <c r="AU123" s="1085"/>
      <c r="AV123" s="1086"/>
      <c r="AW123" s="1086"/>
      <c r="AX123" s="1086"/>
      <c r="AY123" s="1086"/>
      <c r="AZ123" s="273" t="s">
        <v>182</v>
      </c>
      <c r="BA123" s="273"/>
      <c r="BB123" s="273"/>
      <c r="BC123" s="273"/>
      <c r="BD123" s="273"/>
      <c r="BE123" s="273"/>
      <c r="BF123" s="273"/>
      <c r="BG123" s="273"/>
      <c r="BH123" s="273"/>
      <c r="BI123" s="273"/>
      <c r="BJ123" s="273"/>
      <c r="BK123" s="273"/>
      <c r="BL123" s="273"/>
      <c r="BM123" s="273"/>
      <c r="BN123" s="273"/>
      <c r="BO123" s="1065" t="s">
        <v>495</v>
      </c>
      <c r="BP123" s="1096"/>
      <c r="BQ123" s="1155">
        <v>141462405</v>
      </c>
      <c r="BR123" s="1156"/>
      <c r="BS123" s="1156"/>
      <c r="BT123" s="1156"/>
      <c r="BU123" s="1156"/>
      <c r="BV123" s="1156">
        <v>137648270</v>
      </c>
      <c r="BW123" s="1156"/>
      <c r="BX123" s="1156"/>
      <c r="BY123" s="1156"/>
      <c r="BZ123" s="1156"/>
      <c r="CA123" s="1156">
        <v>133927784</v>
      </c>
      <c r="CB123" s="1156"/>
      <c r="CC123" s="1156"/>
      <c r="CD123" s="1156"/>
      <c r="CE123" s="1156"/>
      <c r="CF123" s="1089"/>
      <c r="CG123" s="1090"/>
      <c r="CH123" s="1090"/>
      <c r="CI123" s="1090"/>
      <c r="CJ123" s="1091"/>
      <c r="CK123" s="1100"/>
      <c r="CL123" s="1101"/>
      <c r="CM123" s="1101"/>
      <c r="CN123" s="1101"/>
      <c r="CO123" s="1102"/>
      <c r="CP123" s="1110" t="s">
        <v>407</v>
      </c>
      <c r="CQ123" s="1111"/>
      <c r="CR123" s="1111"/>
      <c r="CS123" s="1111"/>
      <c r="CT123" s="1111"/>
      <c r="CU123" s="1111"/>
      <c r="CV123" s="1111"/>
      <c r="CW123" s="1111"/>
      <c r="CX123" s="1111"/>
      <c r="CY123" s="1111"/>
      <c r="CZ123" s="1111"/>
      <c r="DA123" s="1111"/>
      <c r="DB123" s="1111"/>
      <c r="DC123" s="1111"/>
      <c r="DD123" s="1111"/>
      <c r="DE123" s="1111"/>
      <c r="DF123" s="1112"/>
      <c r="DG123" s="1048">
        <v>1309044</v>
      </c>
      <c r="DH123" s="1049"/>
      <c r="DI123" s="1049"/>
      <c r="DJ123" s="1049"/>
      <c r="DK123" s="1050"/>
      <c r="DL123" s="1051">
        <v>1549508</v>
      </c>
      <c r="DM123" s="1049"/>
      <c r="DN123" s="1049"/>
      <c r="DO123" s="1049"/>
      <c r="DP123" s="1050"/>
      <c r="DQ123" s="1051">
        <v>1552578</v>
      </c>
      <c r="DR123" s="1049"/>
      <c r="DS123" s="1049"/>
      <c r="DT123" s="1049"/>
      <c r="DU123" s="1050"/>
      <c r="DV123" s="1052">
        <v>3.4</v>
      </c>
      <c r="DW123" s="1053"/>
      <c r="DX123" s="1053"/>
      <c r="DY123" s="1053"/>
      <c r="DZ123" s="1054"/>
    </row>
    <row r="124" spans="1:130" s="242" customFormat="1" ht="26.25" customHeight="1" thickBot="1" x14ac:dyDescent="0.2">
      <c r="A124" s="1149"/>
      <c r="B124" s="1036"/>
      <c r="C124" s="1006" t="s">
        <v>479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426</v>
      </c>
      <c r="AB124" s="1049"/>
      <c r="AC124" s="1049"/>
      <c r="AD124" s="1049"/>
      <c r="AE124" s="1050"/>
      <c r="AF124" s="1051" t="s">
        <v>426</v>
      </c>
      <c r="AG124" s="1049"/>
      <c r="AH124" s="1049"/>
      <c r="AI124" s="1049"/>
      <c r="AJ124" s="1050"/>
      <c r="AK124" s="1051" t="s">
        <v>496</v>
      </c>
      <c r="AL124" s="1049"/>
      <c r="AM124" s="1049"/>
      <c r="AN124" s="1049"/>
      <c r="AO124" s="1050"/>
      <c r="AP124" s="1052" t="s">
        <v>382</v>
      </c>
      <c r="AQ124" s="1053"/>
      <c r="AR124" s="1053"/>
      <c r="AS124" s="1053"/>
      <c r="AT124" s="1054"/>
      <c r="AU124" s="1151" t="s">
        <v>497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91</v>
      </c>
      <c r="BR124" s="1118"/>
      <c r="BS124" s="1118"/>
      <c r="BT124" s="1118"/>
      <c r="BU124" s="1118"/>
      <c r="BV124" s="1118">
        <v>82.1</v>
      </c>
      <c r="BW124" s="1118"/>
      <c r="BX124" s="1118"/>
      <c r="BY124" s="1118"/>
      <c r="BZ124" s="1118"/>
      <c r="CA124" s="1118">
        <v>86.6</v>
      </c>
      <c r="CB124" s="1118"/>
      <c r="CC124" s="1118"/>
      <c r="CD124" s="1118"/>
      <c r="CE124" s="1118"/>
      <c r="CF124" s="1119"/>
      <c r="CG124" s="1120"/>
      <c r="CH124" s="1120"/>
      <c r="CI124" s="1120"/>
      <c r="CJ124" s="1121"/>
      <c r="CK124" s="1103"/>
      <c r="CL124" s="1103"/>
      <c r="CM124" s="1103"/>
      <c r="CN124" s="1103"/>
      <c r="CO124" s="1104"/>
      <c r="CP124" s="1110" t="s">
        <v>498</v>
      </c>
      <c r="CQ124" s="1111"/>
      <c r="CR124" s="1111"/>
      <c r="CS124" s="1111"/>
      <c r="CT124" s="1111"/>
      <c r="CU124" s="1111"/>
      <c r="CV124" s="1111"/>
      <c r="CW124" s="1111"/>
      <c r="CX124" s="1111"/>
      <c r="CY124" s="1111"/>
      <c r="CZ124" s="1111"/>
      <c r="DA124" s="1111"/>
      <c r="DB124" s="1111"/>
      <c r="DC124" s="1111"/>
      <c r="DD124" s="1111"/>
      <c r="DE124" s="1111"/>
      <c r="DF124" s="1112"/>
      <c r="DG124" s="1095">
        <v>1429769</v>
      </c>
      <c r="DH124" s="1074"/>
      <c r="DI124" s="1074"/>
      <c r="DJ124" s="1074"/>
      <c r="DK124" s="1075"/>
      <c r="DL124" s="1073">
        <v>1870879</v>
      </c>
      <c r="DM124" s="1074"/>
      <c r="DN124" s="1074"/>
      <c r="DO124" s="1074"/>
      <c r="DP124" s="1075"/>
      <c r="DQ124" s="1073">
        <v>1839316</v>
      </c>
      <c r="DR124" s="1074"/>
      <c r="DS124" s="1074"/>
      <c r="DT124" s="1074"/>
      <c r="DU124" s="1075"/>
      <c r="DV124" s="1076">
        <v>4</v>
      </c>
      <c r="DW124" s="1077"/>
      <c r="DX124" s="1077"/>
      <c r="DY124" s="1077"/>
      <c r="DZ124" s="1078"/>
    </row>
    <row r="125" spans="1:130" s="242" customFormat="1" ht="26.25" customHeight="1" x14ac:dyDescent="0.15">
      <c r="A125" s="1149"/>
      <c r="B125" s="1036"/>
      <c r="C125" s="1006" t="s">
        <v>481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382</v>
      </c>
      <c r="AB125" s="1049"/>
      <c r="AC125" s="1049"/>
      <c r="AD125" s="1049"/>
      <c r="AE125" s="1050"/>
      <c r="AF125" s="1051" t="s">
        <v>499</v>
      </c>
      <c r="AG125" s="1049"/>
      <c r="AH125" s="1049"/>
      <c r="AI125" s="1049"/>
      <c r="AJ125" s="1050"/>
      <c r="AK125" s="1051" t="s">
        <v>238</v>
      </c>
      <c r="AL125" s="1049"/>
      <c r="AM125" s="1049"/>
      <c r="AN125" s="1049"/>
      <c r="AO125" s="1050"/>
      <c r="AP125" s="1052" t="s">
        <v>500</v>
      </c>
      <c r="AQ125" s="1053"/>
      <c r="AR125" s="1053"/>
      <c r="AS125" s="1053"/>
      <c r="AT125" s="1054"/>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1113" t="s">
        <v>501</v>
      </c>
      <c r="CL125" s="1098"/>
      <c r="CM125" s="1098"/>
      <c r="CN125" s="1098"/>
      <c r="CO125" s="1099"/>
      <c r="CP125" s="1030" t="s">
        <v>502</v>
      </c>
      <c r="CQ125" s="979"/>
      <c r="CR125" s="979"/>
      <c r="CS125" s="979"/>
      <c r="CT125" s="979"/>
      <c r="CU125" s="979"/>
      <c r="CV125" s="979"/>
      <c r="CW125" s="979"/>
      <c r="CX125" s="979"/>
      <c r="CY125" s="979"/>
      <c r="CZ125" s="979"/>
      <c r="DA125" s="979"/>
      <c r="DB125" s="979"/>
      <c r="DC125" s="979"/>
      <c r="DD125" s="979"/>
      <c r="DE125" s="979"/>
      <c r="DF125" s="980"/>
      <c r="DG125" s="1016" t="s">
        <v>503</v>
      </c>
      <c r="DH125" s="1017"/>
      <c r="DI125" s="1017"/>
      <c r="DJ125" s="1017"/>
      <c r="DK125" s="1017"/>
      <c r="DL125" s="1017" t="s">
        <v>382</v>
      </c>
      <c r="DM125" s="1017"/>
      <c r="DN125" s="1017"/>
      <c r="DO125" s="1017"/>
      <c r="DP125" s="1017"/>
      <c r="DQ125" s="1017" t="s">
        <v>504</v>
      </c>
      <c r="DR125" s="1017"/>
      <c r="DS125" s="1017"/>
      <c r="DT125" s="1017"/>
      <c r="DU125" s="1017"/>
      <c r="DV125" s="1018" t="s">
        <v>500</v>
      </c>
      <c r="DW125" s="1018"/>
      <c r="DX125" s="1018"/>
      <c r="DY125" s="1018"/>
      <c r="DZ125" s="1019"/>
    </row>
    <row r="126" spans="1:130" s="242" customFormat="1" ht="26.25" customHeight="1" thickBot="1" x14ac:dyDescent="0.2">
      <c r="A126" s="1149"/>
      <c r="B126" s="1036"/>
      <c r="C126" s="1006" t="s">
        <v>483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1000000</v>
      </c>
      <c r="AB126" s="1049"/>
      <c r="AC126" s="1049"/>
      <c r="AD126" s="1049"/>
      <c r="AE126" s="1050"/>
      <c r="AF126" s="1051">
        <v>1000000</v>
      </c>
      <c r="AG126" s="1049"/>
      <c r="AH126" s="1049"/>
      <c r="AI126" s="1049"/>
      <c r="AJ126" s="1050"/>
      <c r="AK126" s="1051">
        <v>939234</v>
      </c>
      <c r="AL126" s="1049"/>
      <c r="AM126" s="1049"/>
      <c r="AN126" s="1049"/>
      <c r="AO126" s="1050"/>
      <c r="AP126" s="1052">
        <v>2.1</v>
      </c>
      <c r="AQ126" s="1053"/>
      <c r="AR126" s="1053"/>
      <c r="AS126" s="1053"/>
      <c r="AT126" s="1054"/>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1114"/>
      <c r="CL126" s="1101"/>
      <c r="CM126" s="1101"/>
      <c r="CN126" s="1101"/>
      <c r="CO126" s="1102"/>
      <c r="CP126" s="1039" t="s">
        <v>505</v>
      </c>
      <c r="CQ126" s="1040"/>
      <c r="CR126" s="1040"/>
      <c r="CS126" s="1040"/>
      <c r="CT126" s="1040"/>
      <c r="CU126" s="1040"/>
      <c r="CV126" s="1040"/>
      <c r="CW126" s="1040"/>
      <c r="CX126" s="1040"/>
      <c r="CY126" s="1040"/>
      <c r="CZ126" s="1040"/>
      <c r="DA126" s="1040"/>
      <c r="DB126" s="1040"/>
      <c r="DC126" s="1040"/>
      <c r="DD126" s="1040"/>
      <c r="DE126" s="1040"/>
      <c r="DF126" s="1041"/>
      <c r="DG126" s="1009">
        <v>688383</v>
      </c>
      <c r="DH126" s="1010"/>
      <c r="DI126" s="1010"/>
      <c r="DJ126" s="1010"/>
      <c r="DK126" s="1010"/>
      <c r="DL126" s="1010">
        <v>673897</v>
      </c>
      <c r="DM126" s="1010"/>
      <c r="DN126" s="1010"/>
      <c r="DO126" s="1010"/>
      <c r="DP126" s="1010"/>
      <c r="DQ126" s="1010">
        <v>658541</v>
      </c>
      <c r="DR126" s="1010"/>
      <c r="DS126" s="1010"/>
      <c r="DT126" s="1010"/>
      <c r="DU126" s="1010"/>
      <c r="DV126" s="1011">
        <v>1.4</v>
      </c>
      <c r="DW126" s="1011"/>
      <c r="DX126" s="1011"/>
      <c r="DY126" s="1011"/>
      <c r="DZ126" s="1012"/>
    </row>
    <row r="127" spans="1:130" s="242" customFormat="1" ht="26.25" customHeight="1" x14ac:dyDescent="0.15">
      <c r="A127" s="1150"/>
      <c r="B127" s="1038"/>
      <c r="C127" s="1092" t="s">
        <v>506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507</v>
      </c>
      <c r="AB127" s="1049"/>
      <c r="AC127" s="1049"/>
      <c r="AD127" s="1049"/>
      <c r="AE127" s="1050"/>
      <c r="AF127" s="1051" t="s">
        <v>493</v>
      </c>
      <c r="AG127" s="1049"/>
      <c r="AH127" s="1049"/>
      <c r="AI127" s="1049"/>
      <c r="AJ127" s="1050"/>
      <c r="AK127" s="1051" t="s">
        <v>426</v>
      </c>
      <c r="AL127" s="1049"/>
      <c r="AM127" s="1049"/>
      <c r="AN127" s="1049"/>
      <c r="AO127" s="1050"/>
      <c r="AP127" s="1052" t="s">
        <v>507</v>
      </c>
      <c r="AQ127" s="1053"/>
      <c r="AR127" s="1053"/>
      <c r="AS127" s="1053"/>
      <c r="AT127" s="1054"/>
      <c r="AU127" s="278"/>
      <c r="AV127" s="278"/>
      <c r="AW127" s="278"/>
      <c r="AX127" s="1122" t="s">
        <v>508</v>
      </c>
      <c r="AY127" s="1123"/>
      <c r="AZ127" s="1123"/>
      <c r="BA127" s="1123"/>
      <c r="BB127" s="1123"/>
      <c r="BC127" s="1123"/>
      <c r="BD127" s="1123"/>
      <c r="BE127" s="1124"/>
      <c r="BF127" s="1125" t="s">
        <v>509</v>
      </c>
      <c r="BG127" s="1123"/>
      <c r="BH127" s="1123"/>
      <c r="BI127" s="1123"/>
      <c r="BJ127" s="1123"/>
      <c r="BK127" s="1123"/>
      <c r="BL127" s="1124"/>
      <c r="BM127" s="1125" t="s">
        <v>510</v>
      </c>
      <c r="BN127" s="1123"/>
      <c r="BO127" s="1123"/>
      <c r="BP127" s="1123"/>
      <c r="BQ127" s="1123"/>
      <c r="BR127" s="1123"/>
      <c r="BS127" s="1124"/>
      <c r="BT127" s="1125" t="s">
        <v>511</v>
      </c>
      <c r="BU127" s="1123"/>
      <c r="BV127" s="1123"/>
      <c r="BW127" s="1123"/>
      <c r="BX127" s="1123"/>
      <c r="BY127" s="1123"/>
      <c r="BZ127" s="1147"/>
      <c r="CA127" s="278"/>
      <c r="CB127" s="278"/>
      <c r="CC127" s="278"/>
      <c r="CD127" s="279"/>
      <c r="CE127" s="279"/>
      <c r="CF127" s="279"/>
      <c r="CG127" s="276"/>
      <c r="CH127" s="276"/>
      <c r="CI127" s="276"/>
      <c r="CJ127" s="277"/>
      <c r="CK127" s="1114"/>
      <c r="CL127" s="1101"/>
      <c r="CM127" s="1101"/>
      <c r="CN127" s="1101"/>
      <c r="CO127" s="1102"/>
      <c r="CP127" s="1039" t="s">
        <v>512</v>
      </c>
      <c r="CQ127" s="1040"/>
      <c r="CR127" s="1040"/>
      <c r="CS127" s="1040"/>
      <c r="CT127" s="1040"/>
      <c r="CU127" s="1040"/>
      <c r="CV127" s="1040"/>
      <c r="CW127" s="1040"/>
      <c r="CX127" s="1040"/>
      <c r="CY127" s="1040"/>
      <c r="CZ127" s="1040"/>
      <c r="DA127" s="1040"/>
      <c r="DB127" s="1040"/>
      <c r="DC127" s="1040"/>
      <c r="DD127" s="1040"/>
      <c r="DE127" s="1040"/>
      <c r="DF127" s="1041"/>
      <c r="DG127" s="1009" t="s">
        <v>507</v>
      </c>
      <c r="DH127" s="1010"/>
      <c r="DI127" s="1010"/>
      <c r="DJ127" s="1010"/>
      <c r="DK127" s="1010"/>
      <c r="DL127" s="1010" t="s">
        <v>513</v>
      </c>
      <c r="DM127" s="1010"/>
      <c r="DN127" s="1010"/>
      <c r="DO127" s="1010"/>
      <c r="DP127" s="1010"/>
      <c r="DQ127" s="1010" t="s">
        <v>503</v>
      </c>
      <c r="DR127" s="1010"/>
      <c r="DS127" s="1010"/>
      <c r="DT127" s="1010"/>
      <c r="DU127" s="1010"/>
      <c r="DV127" s="1011" t="s">
        <v>500</v>
      </c>
      <c r="DW127" s="1011"/>
      <c r="DX127" s="1011"/>
      <c r="DY127" s="1011"/>
      <c r="DZ127" s="1012"/>
    </row>
    <row r="128" spans="1:130" s="242" customFormat="1" ht="26.25" customHeight="1" thickBot="1" x14ac:dyDescent="0.2">
      <c r="A128" s="1133" t="s">
        <v>514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515</v>
      </c>
      <c r="X128" s="1135"/>
      <c r="Y128" s="1135"/>
      <c r="Z128" s="1136"/>
      <c r="AA128" s="1137">
        <v>2120756</v>
      </c>
      <c r="AB128" s="1138"/>
      <c r="AC128" s="1138"/>
      <c r="AD128" s="1138"/>
      <c r="AE128" s="1139"/>
      <c r="AF128" s="1140">
        <v>2068549</v>
      </c>
      <c r="AG128" s="1138"/>
      <c r="AH128" s="1138"/>
      <c r="AI128" s="1138"/>
      <c r="AJ128" s="1139"/>
      <c r="AK128" s="1140">
        <v>2066673</v>
      </c>
      <c r="AL128" s="1138"/>
      <c r="AM128" s="1138"/>
      <c r="AN128" s="1138"/>
      <c r="AO128" s="1139"/>
      <c r="AP128" s="1141"/>
      <c r="AQ128" s="1142"/>
      <c r="AR128" s="1142"/>
      <c r="AS128" s="1142"/>
      <c r="AT128" s="1143"/>
      <c r="AU128" s="278"/>
      <c r="AV128" s="278"/>
      <c r="AW128" s="278"/>
      <c r="AX128" s="978" t="s">
        <v>516</v>
      </c>
      <c r="AY128" s="979"/>
      <c r="AZ128" s="979"/>
      <c r="BA128" s="979"/>
      <c r="BB128" s="979"/>
      <c r="BC128" s="979"/>
      <c r="BD128" s="979"/>
      <c r="BE128" s="980"/>
      <c r="BF128" s="1144" t="s">
        <v>382</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79"/>
      <c r="CB128" s="279"/>
      <c r="CC128" s="279"/>
      <c r="CD128" s="279"/>
      <c r="CE128" s="279"/>
      <c r="CF128" s="279"/>
      <c r="CG128" s="276"/>
      <c r="CH128" s="276"/>
      <c r="CI128" s="276"/>
      <c r="CJ128" s="277"/>
      <c r="CK128" s="1115"/>
      <c r="CL128" s="1116"/>
      <c r="CM128" s="1116"/>
      <c r="CN128" s="1116"/>
      <c r="CO128" s="1117"/>
      <c r="CP128" s="1126" t="s">
        <v>517</v>
      </c>
      <c r="CQ128" s="1127"/>
      <c r="CR128" s="1127"/>
      <c r="CS128" s="1127"/>
      <c r="CT128" s="1127"/>
      <c r="CU128" s="1127"/>
      <c r="CV128" s="1127"/>
      <c r="CW128" s="1127"/>
      <c r="CX128" s="1127"/>
      <c r="CY128" s="1127"/>
      <c r="CZ128" s="1127"/>
      <c r="DA128" s="1127"/>
      <c r="DB128" s="1127"/>
      <c r="DC128" s="1127"/>
      <c r="DD128" s="1127"/>
      <c r="DE128" s="1127"/>
      <c r="DF128" s="1128"/>
      <c r="DG128" s="1129">
        <v>64360</v>
      </c>
      <c r="DH128" s="1130"/>
      <c r="DI128" s="1130"/>
      <c r="DJ128" s="1130"/>
      <c r="DK128" s="1130"/>
      <c r="DL128" s="1130">
        <v>71270</v>
      </c>
      <c r="DM128" s="1130"/>
      <c r="DN128" s="1130"/>
      <c r="DO128" s="1130"/>
      <c r="DP128" s="1130"/>
      <c r="DQ128" s="1130">
        <v>69180</v>
      </c>
      <c r="DR128" s="1130"/>
      <c r="DS128" s="1130"/>
      <c r="DT128" s="1130"/>
      <c r="DU128" s="1130"/>
      <c r="DV128" s="1131">
        <v>0.2</v>
      </c>
      <c r="DW128" s="1131"/>
      <c r="DX128" s="1131"/>
      <c r="DY128" s="1131"/>
      <c r="DZ128" s="1132"/>
    </row>
    <row r="129" spans="1:131" s="242"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518</v>
      </c>
      <c r="X129" s="1164"/>
      <c r="Y129" s="1164"/>
      <c r="Z129" s="1165"/>
      <c r="AA129" s="1048">
        <v>57232790</v>
      </c>
      <c r="AB129" s="1049"/>
      <c r="AC129" s="1049"/>
      <c r="AD129" s="1049"/>
      <c r="AE129" s="1050"/>
      <c r="AF129" s="1051">
        <v>55840483</v>
      </c>
      <c r="AG129" s="1049"/>
      <c r="AH129" s="1049"/>
      <c r="AI129" s="1049"/>
      <c r="AJ129" s="1050"/>
      <c r="AK129" s="1051">
        <v>55502958</v>
      </c>
      <c r="AL129" s="1049"/>
      <c r="AM129" s="1049"/>
      <c r="AN129" s="1049"/>
      <c r="AO129" s="1050"/>
      <c r="AP129" s="1166"/>
      <c r="AQ129" s="1167"/>
      <c r="AR129" s="1167"/>
      <c r="AS129" s="1167"/>
      <c r="AT129" s="1168"/>
      <c r="AU129" s="280"/>
      <c r="AV129" s="280"/>
      <c r="AW129" s="280"/>
      <c r="AX129" s="1157" t="s">
        <v>519</v>
      </c>
      <c r="AY129" s="1040"/>
      <c r="AZ129" s="1040"/>
      <c r="BA129" s="1040"/>
      <c r="BB129" s="1040"/>
      <c r="BC129" s="1040"/>
      <c r="BD129" s="1040"/>
      <c r="BE129" s="1041"/>
      <c r="BF129" s="1158" t="s">
        <v>504</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1020" t="s">
        <v>520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521</v>
      </c>
      <c r="X130" s="1164"/>
      <c r="Y130" s="1164"/>
      <c r="Z130" s="1165"/>
      <c r="AA130" s="1048">
        <v>10140818</v>
      </c>
      <c r="AB130" s="1049"/>
      <c r="AC130" s="1049"/>
      <c r="AD130" s="1049"/>
      <c r="AE130" s="1050"/>
      <c r="AF130" s="1051">
        <v>9704244</v>
      </c>
      <c r="AG130" s="1049"/>
      <c r="AH130" s="1049"/>
      <c r="AI130" s="1049"/>
      <c r="AJ130" s="1050"/>
      <c r="AK130" s="1051">
        <v>9775200</v>
      </c>
      <c r="AL130" s="1049"/>
      <c r="AM130" s="1049"/>
      <c r="AN130" s="1049"/>
      <c r="AO130" s="1050"/>
      <c r="AP130" s="1166"/>
      <c r="AQ130" s="1167"/>
      <c r="AR130" s="1167"/>
      <c r="AS130" s="1167"/>
      <c r="AT130" s="1168"/>
      <c r="AU130" s="280"/>
      <c r="AV130" s="280"/>
      <c r="AW130" s="280"/>
      <c r="AX130" s="1157" t="s">
        <v>522</v>
      </c>
      <c r="AY130" s="1040"/>
      <c r="AZ130" s="1040"/>
      <c r="BA130" s="1040"/>
      <c r="BB130" s="1040"/>
      <c r="BC130" s="1040"/>
      <c r="BD130" s="1040"/>
      <c r="BE130" s="1041"/>
      <c r="BF130" s="1194">
        <v>10.5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523</v>
      </c>
      <c r="X131" s="1202"/>
      <c r="Y131" s="1202"/>
      <c r="Z131" s="1203"/>
      <c r="AA131" s="1095">
        <v>47091972</v>
      </c>
      <c r="AB131" s="1074"/>
      <c r="AC131" s="1074"/>
      <c r="AD131" s="1074"/>
      <c r="AE131" s="1075"/>
      <c r="AF131" s="1073">
        <v>46136239</v>
      </c>
      <c r="AG131" s="1074"/>
      <c r="AH131" s="1074"/>
      <c r="AI131" s="1074"/>
      <c r="AJ131" s="1075"/>
      <c r="AK131" s="1073">
        <v>45727758</v>
      </c>
      <c r="AL131" s="1074"/>
      <c r="AM131" s="1074"/>
      <c r="AN131" s="1074"/>
      <c r="AO131" s="1075"/>
      <c r="AP131" s="1204"/>
      <c r="AQ131" s="1205"/>
      <c r="AR131" s="1205"/>
      <c r="AS131" s="1205"/>
      <c r="AT131" s="1206"/>
      <c r="AU131" s="280"/>
      <c r="AV131" s="280"/>
      <c r="AW131" s="280"/>
      <c r="AX131" s="1176" t="s">
        <v>524</v>
      </c>
      <c r="AY131" s="1127"/>
      <c r="AZ131" s="1127"/>
      <c r="BA131" s="1127"/>
      <c r="BB131" s="1127"/>
      <c r="BC131" s="1127"/>
      <c r="BD131" s="1127"/>
      <c r="BE131" s="1128"/>
      <c r="BF131" s="1177">
        <v>86.6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1183" t="s">
        <v>525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526</v>
      </c>
      <c r="W132" s="1187"/>
      <c r="X132" s="1187"/>
      <c r="Y132" s="1187"/>
      <c r="Z132" s="1188"/>
      <c r="AA132" s="1189">
        <v>11.479963079999999</v>
      </c>
      <c r="AB132" s="1190"/>
      <c r="AC132" s="1190"/>
      <c r="AD132" s="1190"/>
      <c r="AE132" s="1191"/>
      <c r="AF132" s="1192">
        <v>10.44726468</v>
      </c>
      <c r="AG132" s="1190"/>
      <c r="AH132" s="1190"/>
      <c r="AI132" s="1190"/>
      <c r="AJ132" s="1191"/>
      <c r="AK132" s="1192">
        <v>9.722694036</v>
      </c>
      <c r="AL132" s="1190"/>
      <c r="AM132" s="1190"/>
      <c r="AN132" s="1190"/>
      <c r="AO132" s="1191"/>
      <c r="AP132" s="1089"/>
      <c r="AQ132" s="1090"/>
      <c r="AR132" s="1090"/>
      <c r="AS132" s="1090"/>
      <c r="AT132" s="1193"/>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527</v>
      </c>
      <c r="W133" s="1170"/>
      <c r="X133" s="1170"/>
      <c r="Y133" s="1170"/>
      <c r="Z133" s="1171"/>
      <c r="AA133" s="1172">
        <v>11.3</v>
      </c>
      <c r="AB133" s="1173"/>
      <c r="AC133" s="1173"/>
      <c r="AD133" s="1173"/>
      <c r="AE133" s="1174"/>
      <c r="AF133" s="1172">
        <v>11</v>
      </c>
      <c r="AG133" s="1173"/>
      <c r="AH133" s="1173"/>
      <c r="AI133" s="1173"/>
      <c r="AJ133" s="1174"/>
      <c r="AK133" s="1172">
        <v>10.5</v>
      </c>
      <c r="AL133" s="1173"/>
      <c r="AM133" s="1173"/>
      <c r="AN133" s="1173"/>
      <c r="AO133" s="1174"/>
      <c r="AP133" s="1119"/>
      <c r="AQ133" s="1120"/>
      <c r="AR133" s="1120"/>
      <c r="AS133" s="1120"/>
      <c r="AT133" s="1175"/>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lRmCRW0Zxpjn8XRK1BKdoDU3fo7unePP2B+/ory2C2oF8J641BK0l3O+rjZtQXVEvHZMTTKeYL1EAfWIFFPYQ==" saltValue="aLt5robUZK+rl+kFeFd9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528</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tBYbPgbYVx6pEmwuhQeCd7f/CyhuxnHOHYy0iCuyB+FZOHo7vkQN2Zl+5nT14xgvLSAHQsTaqxIvdOCjOGF5w==" saltValue="3M79uj4u0FpiXuqE97nF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YaMpUSrnhcymGtgNk1N/8mbXsmPKxUi1cZmDdS2uZv0v3RPBOaoiuAN7hzzk4ejbQ6nGUymuhWegmcBxZVXDA==" saltValue="CW9PaWQC9LL86FFLKUNP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529</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530</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10" t="s">
        <v>531</v>
      </c>
      <c r="AP7" s="299"/>
      <c r="AQ7" s="300" t="s">
        <v>532</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11"/>
      <c r="AP8" s="305" t="s">
        <v>533</v>
      </c>
      <c r="AQ8" s="306" t="s">
        <v>534</v>
      </c>
      <c r="AR8" s="307" t="s">
        <v>535</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12" t="s">
        <v>536</v>
      </c>
      <c r="AL9" s="1213"/>
      <c r="AM9" s="1213"/>
      <c r="AN9" s="1214"/>
      <c r="AO9" s="308">
        <v>18206444</v>
      </c>
      <c r="AP9" s="308">
        <v>80946</v>
      </c>
      <c r="AQ9" s="309">
        <v>57923</v>
      </c>
      <c r="AR9" s="310">
        <v>39.700000000000003</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12" t="s">
        <v>537</v>
      </c>
      <c r="AL10" s="1213"/>
      <c r="AM10" s="1213"/>
      <c r="AN10" s="1214"/>
      <c r="AO10" s="311">
        <v>130042</v>
      </c>
      <c r="AP10" s="311">
        <v>578</v>
      </c>
      <c r="AQ10" s="312">
        <v>2689</v>
      </c>
      <c r="AR10" s="313">
        <v>-78.5</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12" t="s">
        <v>538</v>
      </c>
      <c r="AL11" s="1213"/>
      <c r="AM11" s="1213"/>
      <c r="AN11" s="1214"/>
      <c r="AO11" s="311">
        <v>308</v>
      </c>
      <c r="AP11" s="311">
        <v>1</v>
      </c>
      <c r="AQ11" s="312">
        <v>1561</v>
      </c>
      <c r="AR11" s="313">
        <v>-99.9</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12" t="s">
        <v>539</v>
      </c>
      <c r="AL12" s="1213"/>
      <c r="AM12" s="1213"/>
      <c r="AN12" s="1214"/>
      <c r="AO12" s="311">
        <v>212804</v>
      </c>
      <c r="AP12" s="311">
        <v>946</v>
      </c>
      <c r="AQ12" s="312">
        <v>539</v>
      </c>
      <c r="AR12" s="313">
        <v>75.5</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12" t="s">
        <v>540</v>
      </c>
      <c r="AL13" s="1213"/>
      <c r="AM13" s="1213"/>
      <c r="AN13" s="1214"/>
      <c r="AO13" s="311" t="s">
        <v>541</v>
      </c>
      <c r="AP13" s="311" t="s">
        <v>541</v>
      </c>
      <c r="AQ13" s="312">
        <v>13</v>
      </c>
      <c r="AR13" s="313" t="s">
        <v>541</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12" t="s">
        <v>542</v>
      </c>
      <c r="AL14" s="1213"/>
      <c r="AM14" s="1213"/>
      <c r="AN14" s="1214"/>
      <c r="AO14" s="311">
        <v>333069</v>
      </c>
      <c r="AP14" s="311">
        <v>1481</v>
      </c>
      <c r="AQ14" s="312">
        <v>1886</v>
      </c>
      <c r="AR14" s="313">
        <v>-21.5</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12" t="s">
        <v>543</v>
      </c>
      <c r="AL15" s="1213"/>
      <c r="AM15" s="1213"/>
      <c r="AN15" s="1214"/>
      <c r="AO15" s="311">
        <v>735085</v>
      </c>
      <c r="AP15" s="311">
        <v>3268</v>
      </c>
      <c r="AQ15" s="312">
        <v>1251</v>
      </c>
      <c r="AR15" s="313">
        <v>161.19999999999999</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15" t="s">
        <v>544</v>
      </c>
      <c r="AL16" s="1216"/>
      <c r="AM16" s="1216"/>
      <c r="AN16" s="1217"/>
      <c r="AO16" s="311">
        <v>-2183153</v>
      </c>
      <c r="AP16" s="311">
        <v>-9706</v>
      </c>
      <c r="AQ16" s="312">
        <v>-4255</v>
      </c>
      <c r="AR16" s="313">
        <v>128.1</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15" t="s">
        <v>182</v>
      </c>
      <c r="AL17" s="1216"/>
      <c r="AM17" s="1216"/>
      <c r="AN17" s="1217"/>
      <c r="AO17" s="311">
        <v>17434599</v>
      </c>
      <c r="AP17" s="311">
        <v>77514</v>
      </c>
      <c r="AQ17" s="312">
        <v>61607</v>
      </c>
      <c r="AR17" s="313">
        <v>25.8</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545</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546</v>
      </c>
      <c r="AP20" s="319" t="s">
        <v>547</v>
      </c>
      <c r="AQ20" s="320" t="s">
        <v>548</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07" t="s">
        <v>549</v>
      </c>
      <c r="AL21" s="1208"/>
      <c r="AM21" s="1208"/>
      <c r="AN21" s="1209"/>
      <c r="AO21" s="323">
        <v>7.06</v>
      </c>
      <c r="AP21" s="324">
        <v>6.25</v>
      </c>
      <c r="AQ21" s="325">
        <v>0.81</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07" t="s">
        <v>550</v>
      </c>
      <c r="AL22" s="1208"/>
      <c r="AM22" s="1208"/>
      <c r="AN22" s="1209"/>
      <c r="AO22" s="328">
        <v>99.3</v>
      </c>
      <c r="AP22" s="329">
        <v>100</v>
      </c>
      <c r="AQ22" s="330">
        <v>-0.7</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551</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552</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553</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10" t="s">
        <v>531</v>
      </c>
      <c r="AP30" s="299"/>
      <c r="AQ30" s="300" t="s">
        <v>532</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11"/>
      <c r="AP31" s="305" t="s">
        <v>533</v>
      </c>
      <c r="AQ31" s="306" t="s">
        <v>534</v>
      </c>
      <c r="AR31" s="307" t="s">
        <v>535</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23" t="s">
        <v>554</v>
      </c>
      <c r="AL32" s="1224"/>
      <c r="AM32" s="1224"/>
      <c r="AN32" s="1225"/>
      <c r="AO32" s="338">
        <v>13410617</v>
      </c>
      <c r="AP32" s="338">
        <v>59623</v>
      </c>
      <c r="AQ32" s="339">
        <v>37305</v>
      </c>
      <c r="AR32" s="340">
        <v>59.8</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23" t="s">
        <v>555</v>
      </c>
      <c r="AL33" s="1224"/>
      <c r="AM33" s="1224"/>
      <c r="AN33" s="1225"/>
      <c r="AO33" s="338" t="s">
        <v>541</v>
      </c>
      <c r="AP33" s="338" t="s">
        <v>541</v>
      </c>
      <c r="AQ33" s="339">
        <v>4</v>
      </c>
      <c r="AR33" s="340" t="s">
        <v>541</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23" t="s">
        <v>556</v>
      </c>
      <c r="AL34" s="1224"/>
      <c r="AM34" s="1224"/>
      <c r="AN34" s="1225"/>
      <c r="AO34" s="338" t="s">
        <v>541</v>
      </c>
      <c r="AP34" s="338" t="s">
        <v>541</v>
      </c>
      <c r="AQ34" s="339">
        <v>89</v>
      </c>
      <c r="AR34" s="340" t="s">
        <v>541</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23" t="s">
        <v>557</v>
      </c>
      <c r="AL35" s="1224"/>
      <c r="AM35" s="1224"/>
      <c r="AN35" s="1225"/>
      <c r="AO35" s="338">
        <v>1844404</v>
      </c>
      <c r="AP35" s="338">
        <v>8200</v>
      </c>
      <c r="AQ35" s="339">
        <v>9317</v>
      </c>
      <c r="AR35" s="340">
        <v>-12</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23" t="s">
        <v>558</v>
      </c>
      <c r="AL36" s="1224"/>
      <c r="AM36" s="1224"/>
      <c r="AN36" s="1225"/>
      <c r="AO36" s="338" t="s">
        <v>541</v>
      </c>
      <c r="AP36" s="338" t="s">
        <v>541</v>
      </c>
      <c r="AQ36" s="339">
        <v>337</v>
      </c>
      <c r="AR36" s="340" t="s">
        <v>541</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23" t="s">
        <v>559</v>
      </c>
      <c r="AL37" s="1224"/>
      <c r="AM37" s="1224"/>
      <c r="AN37" s="1225"/>
      <c r="AO37" s="338">
        <v>1031794</v>
      </c>
      <c r="AP37" s="338">
        <v>4587</v>
      </c>
      <c r="AQ37" s="339">
        <v>969</v>
      </c>
      <c r="AR37" s="340">
        <v>373.4</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26" t="s">
        <v>560</v>
      </c>
      <c r="AL38" s="1227"/>
      <c r="AM38" s="1227"/>
      <c r="AN38" s="1228"/>
      <c r="AO38" s="341">
        <v>1028</v>
      </c>
      <c r="AP38" s="341">
        <v>5</v>
      </c>
      <c r="AQ38" s="342">
        <v>1</v>
      </c>
      <c r="AR38" s="330">
        <v>400</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26" t="s">
        <v>561</v>
      </c>
      <c r="AL39" s="1227"/>
      <c r="AM39" s="1227"/>
      <c r="AN39" s="1228"/>
      <c r="AO39" s="338">
        <v>-2066673</v>
      </c>
      <c r="AP39" s="338">
        <v>-9188</v>
      </c>
      <c r="AQ39" s="339">
        <v>-8362</v>
      </c>
      <c r="AR39" s="340">
        <v>9.9</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23" t="s">
        <v>562</v>
      </c>
      <c r="AL40" s="1224"/>
      <c r="AM40" s="1224"/>
      <c r="AN40" s="1225"/>
      <c r="AO40" s="338">
        <v>-9775200</v>
      </c>
      <c r="AP40" s="338">
        <v>-43460</v>
      </c>
      <c r="AQ40" s="339">
        <v>-29125</v>
      </c>
      <c r="AR40" s="340">
        <v>49.2</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29" t="s">
        <v>295</v>
      </c>
      <c r="AL41" s="1230"/>
      <c r="AM41" s="1230"/>
      <c r="AN41" s="1231"/>
      <c r="AO41" s="338">
        <v>4445970</v>
      </c>
      <c r="AP41" s="338">
        <v>19767</v>
      </c>
      <c r="AQ41" s="339">
        <v>10534</v>
      </c>
      <c r="AR41" s="340">
        <v>87.6</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563</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564</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565</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18" t="s">
        <v>531</v>
      </c>
      <c r="AN49" s="1220" t="s">
        <v>566</v>
      </c>
      <c r="AO49" s="1221"/>
      <c r="AP49" s="1221"/>
      <c r="AQ49" s="1221"/>
      <c r="AR49" s="1222"/>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19"/>
      <c r="AN50" s="354" t="s">
        <v>567</v>
      </c>
      <c r="AO50" s="355" t="s">
        <v>568</v>
      </c>
      <c r="AP50" s="356" t="s">
        <v>569</v>
      </c>
      <c r="AQ50" s="357" t="s">
        <v>570</v>
      </c>
      <c r="AR50" s="358" t="s">
        <v>571</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572</v>
      </c>
      <c r="AL51" s="351"/>
      <c r="AM51" s="359">
        <v>16280697</v>
      </c>
      <c r="AN51" s="360">
        <v>69096</v>
      </c>
      <c r="AO51" s="361">
        <v>79.3</v>
      </c>
      <c r="AP51" s="362">
        <v>41862</v>
      </c>
      <c r="AQ51" s="363">
        <v>1.5</v>
      </c>
      <c r="AR51" s="364">
        <v>77.8</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573</v>
      </c>
      <c r="AM52" s="367">
        <v>9337083</v>
      </c>
      <c r="AN52" s="368">
        <v>39627</v>
      </c>
      <c r="AO52" s="369">
        <v>84.5</v>
      </c>
      <c r="AP52" s="370">
        <v>23710</v>
      </c>
      <c r="AQ52" s="371">
        <v>7.4</v>
      </c>
      <c r="AR52" s="372">
        <v>77.099999999999994</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574</v>
      </c>
      <c r="AL53" s="351"/>
      <c r="AM53" s="359">
        <v>19047869</v>
      </c>
      <c r="AN53" s="360">
        <v>81777</v>
      </c>
      <c r="AO53" s="361">
        <v>18.399999999999999</v>
      </c>
      <c r="AP53" s="362">
        <v>43554</v>
      </c>
      <c r="AQ53" s="363">
        <v>4</v>
      </c>
      <c r="AR53" s="364">
        <v>14.4</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573</v>
      </c>
      <c r="AM54" s="367">
        <v>14030568</v>
      </c>
      <c r="AN54" s="368">
        <v>60236</v>
      </c>
      <c r="AO54" s="369">
        <v>52</v>
      </c>
      <c r="AP54" s="370">
        <v>24811</v>
      </c>
      <c r="AQ54" s="371">
        <v>4.5999999999999996</v>
      </c>
      <c r="AR54" s="372">
        <v>47.4</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575</v>
      </c>
      <c r="AL55" s="351"/>
      <c r="AM55" s="359">
        <v>7620947</v>
      </c>
      <c r="AN55" s="360">
        <v>32990</v>
      </c>
      <c r="AO55" s="361">
        <v>-59.7</v>
      </c>
      <c r="AP55" s="362">
        <v>46395</v>
      </c>
      <c r="AQ55" s="363">
        <v>6.5</v>
      </c>
      <c r="AR55" s="364">
        <v>-66.2</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573</v>
      </c>
      <c r="AM56" s="367">
        <v>5209819</v>
      </c>
      <c r="AN56" s="368">
        <v>22553</v>
      </c>
      <c r="AO56" s="369">
        <v>-62.6</v>
      </c>
      <c r="AP56" s="370">
        <v>26304</v>
      </c>
      <c r="AQ56" s="371">
        <v>6</v>
      </c>
      <c r="AR56" s="372">
        <v>-68.599999999999994</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576</v>
      </c>
      <c r="AL57" s="351"/>
      <c r="AM57" s="359">
        <v>9615870</v>
      </c>
      <c r="AN57" s="360">
        <v>42181</v>
      </c>
      <c r="AO57" s="361">
        <v>27.9</v>
      </c>
      <c r="AP57" s="362">
        <v>48088</v>
      </c>
      <c r="AQ57" s="363">
        <v>3.6</v>
      </c>
      <c r="AR57" s="364">
        <v>24.3</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573</v>
      </c>
      <c r="AM58" s="367">
        <v>6579918</v>
      </c>
      <c r="AN58" s="368">
        <v>28864</v>
      </c>
      <c r="AO58" s="369">
        <v>28</v>
      </c>
      <c r="AP58" s="370">
        <v>25183</v>
      </c>
      <c r="AQ58" s="371">
        <v>-4.3</v>
      </c>
      <c r="AR58" s="372">
        <v>32.299999999999997</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577</v>
      </c>
      <c r="AL59" s="351"/>
      <c r="AM59" s="359">
        <v>13120291</v>
      </c>
      <c r="AN59" s="360">
        <v>58333</v>
      </c>
      <c r="AO59" s="361">
        <v>38.299999999999997</v>
      </c>
      <c r="AP59" s="362">
        <v>46457</v>
      </c>
      <c r="AQ59" s="363">
        <v>-3.4</v>
      </c>
      <c r="AR59" s="364">
        <v>41.7</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573</v>
      </c>
      <c r="AM60" s="367">
        <v>8836013</v>
      </c>
      <c r="AN60" s="368">
        <v>39285</v>
      </c>
      <c r="AO60" s="369">
        <v>36.1</v>
      </c>
      <c r="AP60" s="370">
        <v>24020</v>
      </c>
      <c r="AQ60" s="371">
        <v>-4.5999999999999996</v>
      </c>
      <c r="AR60" s="372">
        <v>40.700000000000003</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578</v>
      </c>
      <c r="AL61" s="373"/>
      <c r="AM61" s="374">
        <v>13137135</v>
      </c>
      <c r="AN61" s="375">
        <v>56875</v>
      </c>
      <c r="AO61" s="376">
        <v>20.8</v>
      </c>
      <c r="AP61" s="377">
        <v>45271</v>
      </c>
      <c r="AQ61" s="378">
        <v>2.4</v>
      </c>
      <c r="AR61" s="364">
        <v>18.399999999999999</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573</v>
      </c>
      <c r="AM62" s="367">
        <v>8798680</v>
      </c>
      <c r="AN62" s="368">
        <v>38113</v>
      </c>
      <c r="AO62" s="369">
        <v>27.6</v>
      </c>
      <c r="AP62" s="370">
        <v>24806</v>
      </c>
      <c r="AQ62" s="371">
        <v>1.8</v>
      </c>
      <c r="AR62" s="372">
        <v>25.8</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yrHDOaTA8Sk7banDDLd0X+YRO43ujhe3Uu9qSr48fwdjfniRPL8CGQNfTfo8dPEKI6+vFSySOKZxJxWqsL/SwQ==" saltValue="N+FiaGHraeXNbeVCDLLX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580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xwB9bLVvyWUfCIK1Xqlqp6kYLIB5MMlQmqEZb15na+dZoUT9EuzI/exU1Wfy2xbeo5XzM114tekjTa9B88bYw==" saltValue="Vcxny0Ln1NiiFrQ3lD2r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581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1AWjrOAksyFAvcgtbV0KNzeu7092lL3jeOpeo0X6QALpNigU/auUL9edpbttuYfHPBVArWhPL7F9CCgy1L6/g==" saltValue="xwGqrkgkoGQPr2Lj170/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582</v>
      </c>
      <c r="G46" s="8" t="s">
        <v>583</v>
      </c>
      <c r="H46" s="8" t="s">
        <v>584</v>
      </c>
      <c r="I46" s="8" t="s">
        <v>585</v>
      </c>
      <c r="J46" s="9" t="s">
        <v>586</v>
      </c>
    </row>
    <row r="47" spans="2:10" ht="57.75" customHeight="1" x14ac:dyDescent="0.15">
      <c r="B47" s="10"/>
      <c r="C47" s="1232" t="s">
        <v>3</v>
      </c>
      <c r="D47" s="1232"/>
      <c r="E47" s="1233"/>
      <c r="F47" s="11">
        <v>13.38</v>
      </c>
      <c r="G47" s="12">
        <v>13.84</v>
      </c>
      <c r="H47" s="12">
        <v>14.9</v>
      </c>
      <c r="I47" s="12">
        <v>13.71</v>
      </c>
      <c r="J47" s="13">
        <v>9.68</v>
      </c>
    </row>
    <row r="48" spans="2:10" ht="57.75" customHeight="1" x14ac:dyDescent="0.15">
      <c r="B48" s="14"/>
      <c r="C48" s="1234" t="s">
        <v>4</v>
      </c>
      <c r="D48" s="1234"/>
      <c r="E48" s="1235"/>
      <c r="F48" s="15">
        <v>2.46</v>
      </c>
      <c r="G48" s="16">
        <v>3.45</v>
      </c>
      <c r="H48" s="16">
        <v>2.2000000000000002</v>
      </c>
      <c r="I48" s="16">
        <v>1.88</v>
      </c>
      <c r="J48" s="17">
        <v>4.92</v>
      </c>
    </row>
    <row r="49" spans="2:10" ht="57.75" customHeight="1" thickBot="1" x14ac:dyDescent="0.2">
      <c r="B49" s="18"/>
      <c r="C49" s="1236" t="s">
        <v>5</v>
      </c>
      <c r="D49" s="1236"/>
      <c r="E49" s="1237"/>
      <c r="F49" s="19" t="s">
        <v>587</v>
      </c>
      <c r="G49" s="20">
        <v>1.34</v>
      </c>
      <c r="H49" s="20" t="s">
        <v>588</v>
      </c>
      <c r="I49" s="20" t="s">
        <v>589</v>
      </c>
      <c r="J49" s="21" t="s">
        <v>590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PioM7Kb1DqY+OA1TXfWPlVvMglBGDz9eKuXxq6XZxj8jmXWde5lw9RVk4tc0joMnmE3wC0fvJPpLw1tTSQsyg==" saltValue="rlCLSFKwkkTGwIUDBVkd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ﾆｼﾓﾄ ｺｳﾀﾞｲ</cp:lastModifiedBy>
  <cp:lastPrinted>2020-09-09T05:50:49Z</cp:lastPrinted>
  <dcterms:created xsi:type="dcterms:W3CDTF">2020-02-10T05:21:36Z</dcterms:created>
  <dcterms:modified xsi:type="dcterms:W3CDTF">2020-09-29T02:20:37Z</dcterms:modified>
  <cp:category/>
</cp:coreProperties>
</file>