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aisei-02\財政_共有NAS\財政課ハード②\財政情報開示（財政状況資料集）\29財政状況資料集\04_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W34" i="10"/>
  <c r="BW35"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<sst xmlns="http://schemas.openxmlformats.org/spreadsheetml/2006/main" count="1102" uniqueCount="623">
  <si>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</si>
  <si>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</si>
  <si>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</si>
  <si>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</si>
  <si>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</si>
  <si>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</si>
  <si>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</si>
  <si>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</si>
  <si>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</si>
  <si>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</si>
  <si>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</si>
  <si>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</si>
  <si>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</si>
  <si>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</si>
  <si>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</si>
  <si>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</si>
  <si>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</si>
  <si>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</si>
  <si>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</si>
  <si>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</si>
  <si>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</si>
  <si>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</si>
  <si>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</si>
  <si>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</si>
  <si>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</si>
  <si>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</si>
  <si>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</si>
  <si>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</si>
  <si>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</si>
  <si>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</si>
  <si>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</si>
  <si>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</si>
  <si>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</si>
  <si>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</si>
  <si>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</si>
  <si>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</si>
  <si>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</si>
  <si>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</si>
  <si>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</si>
  <si>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</si>
  <si>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</si>
  <si>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</si>
  <si>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</si>
  <si>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</si>
  <si>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</si>
  <si>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</si>
  <si>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</si>
  <si>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</si>
  <si>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</si>
  <si>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</si>
  <si>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</si>
  <si>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</si>
  <si>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</si>
  <si>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</si>
  <si>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</si>
  <si>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</si>
  <si>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</si>
  <si>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</si>
  <si>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</si>
  <si>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</si>
  <si>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</si>
  <si>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</si>
  <si>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</si>
  <si>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</si>
  <si>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</si>
  <si>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</si>
  <si>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</si>
  <si>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</si>
  <si>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</si>
  <si>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</si>
  <si>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</si>
  <si>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</si>
  <si>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</si>
  <si>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</si>
  <si>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</si>
  <si>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</si>
  <si>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</si>
  <si>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</si>
  <si>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</si>
  <si>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</si>
  <si>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</si>
  <si>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</si>
  <si>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</si>
  <si>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</si>
  <si>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</si>
  <si>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</si>
  <si>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</si>
  <si>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</si>
  <si>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</si>
  <si>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</si>
  <si>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</si>
  <si>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</si>
  <si>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</si>
  <si>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</si>
  <si>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</si>
  <si>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</si>
  <si>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</si>
  <si>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</si>
  <si>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</si>
  <si>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</si>
  <si>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</si>
  <si>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</si>
  <si>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</si>
  <si>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</si>
  <si>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</si>
  <si>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</si>
  <si>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</si>
  <si>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</si>
  <si>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</si>
  <si>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</si>
  <si>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</si>
  <si>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</si>
  <si>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</si>
  <si>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</si>
  <si>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</si>
  <si>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</si>
  <si>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</si>
  <si>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</si>
  <si>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</si>
  <si>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</si>
  <si>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</si>
  <si>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</si>
  <si>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</si>
  <si>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</si>
  <si>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</si>
  <si>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</si>
  <si>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</si>
  <si>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</si>
  <si>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</si>
  <si>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</si>
  <si>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</si>
  <si>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</si>
  <si>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</si>
  <si>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</si>
  <si>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</si>
  <si>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</si>
  <si>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</si>
  <si>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</si>
  <si>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</si>
  <si>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</si>
  <si>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</si>
  <si>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</si>
  <si>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</si>
  <si>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</si>
  <si>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</si>
  <si>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</si>
  <si>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</si>
  <si>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</si>
  <si>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</si>
  <si>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</si>
  <si>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</si>
  <si>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</si>
  <si>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</si>
  <si>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</si>
  <si>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</si>
  <si>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</si>
  <si>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</si>
  <si>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</si>
  <si>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</si>
  <si>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</si>
  <si>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</si>
  <si>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</si>
  <si>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</si>
  <si>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</si>
  <si>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</si>
  <si>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</si>
  <si>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</si>
  <si>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</si>
  <si>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</si>
  <si>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</si>
  <si>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</si>
  <si>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</si>
  <si>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</si>
  <si>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</si>
  <si>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</si>
  <si>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</si>
  <si>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</si>
  <si>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</si>
  <si>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</si>
  <si>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</si>
  <si>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</si>
  <si>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</si>
  <si>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</si>
  <si>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</si>
  <si>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</si>
  <si>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</si>
  <si>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</si>
  <si>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</si>
  <si>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</si>
  <si>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</si>
  <si>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</si>
  <si>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</si>
  <si>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</si>
  <si>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</si>
  <si>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</si>
  <si>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</si>
  <si>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</si>
  <si>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</si>
  <si>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</si>
  <si>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</si>
  <si>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</si>
  <si>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</si>
  <si>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</si>
  <si>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</si>
  <si>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</si>
  <si>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</si>
  <si>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</si>
  <si>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</si>
  <si>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</si>
  <si>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</si>
  <si>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</si>
  <si>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</si>
  <si>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</si>
  <si>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</si>
  <si>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</si>
  <si>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</si>
  <si>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</si>
  <si>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</si>
  <si>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</si>
  <si>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</si>
  <si>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</si>
  <si>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</si>
  <si>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</si>
  <si>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</si>
  <si>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</si>
  <si>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</si>
  <si>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</si>
  <si>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</si>
  <si>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</si>
  <si>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</si>
  <si>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</si>
  <si>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</si>
  <si>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</si>
  <si>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</si>
  <si>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</si>
  <si>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</si>
  <si>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</si>
  <si>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</si>
  <si>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</si>
  <si>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</si>
  <si>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</si>
  <si>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</si>
  <si>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</si>
  <si>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</si>
  <si>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</si>
  <si>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</si>
  <si>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</si>
  <si>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</si>
  <si>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</si>
  <si>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</si>
  <si>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</si>
  <si>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</si>
  <si>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</si>
  <si>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</si>
  <si>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</si>
  <si>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</si>
  <si>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</si>
  <si>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</si>
  <si>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</si>
  <si>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</si>
  <si>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</si>
  <si>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</si>
  <si>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</si>
  <si>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</si>
  <si>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</si>
  <si>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</si>
  <si>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</si>
  <si>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</si>
  <si>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</si>
  <si>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</si>
  <si>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</si>
  <si>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</si>
  <si>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</si>
  <si>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</si>
  <si>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</si>
  <si>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</si>
  <si>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</si>
  <si>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</si>
  <si>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</si>
  <si>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</si>
  <si>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</si>
  <si>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</si>
  <si>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</si>
  <si>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</si>
  <si>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</si>
  <si>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</si>
  <si>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</si>
  <si>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</si>
  <si>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</si>
  <si>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</si>
  <si>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</si>
  <si>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</si>
  <si>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</si>
  <si>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</si>
  <si>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</si>
  <si>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</si>
  <si>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</si>
  <si>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</si>
  <si>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</si>
  <si>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</si>
  <si>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</si>
  <si>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</si>
  <si>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</si>
  <si>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</si>
  <si>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</si>
  <si>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</si>
  <si>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</si>
  <si>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</si>
  <si>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</si>
  <si>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</si>
  <si>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</si>
  <si>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</si>
  <si>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</si>
  <si>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</si>
  <si>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</si>
  <si>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</si>
  <si>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</si>
  <si>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</si>
  <si>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</si>
  <si>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</si>
  <si>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</si>
  <si>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</si>
  <si>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</si>
  <si>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</si>
  <si>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</si>
  <si>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</si>
  <si>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</si>
  <si>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</si>
  <si>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</si>
  <si>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</si>
  <si>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</si>
  <si>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</si>
  <si>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</si>
  <si>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</si>
  <si>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</si>
  <si>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</si>
  <si>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</si>
  <si>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</si>
  <si>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</si>
  <si>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</si>
  <si>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</si>
  <si>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</si>
  <si>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</si>
  <si>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</si>
  <si>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</si>
  <si>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</si>
  <si>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</si>
  <si>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</si>
  <si>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</si>
  <si>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</si>
  <si>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</si>
  <si>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</si>
  <si>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</si>
  <si>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</si>
  <si>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</si>
  <si>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</si>
  <si>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</si>
  <si>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</si>
  <si>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</si>
  <si>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</si>
  <si>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</si>
  <si>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</si>
  <si>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</si>
  <si>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</si>
  <si>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</si>
  <si>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</si>
  <si>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</si>
  <si>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</si>
  <si>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</si>
  <si>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</si>
  <si>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</si>
  <si>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</si>
  <si>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</si>
  <si>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</si>
  <si>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</si>
  <si>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</si>
  <si>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</si>
  <si>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</si>
  <si>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</si>
  <si>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地域下水道事業特別会計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</si>
  <si>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</si>
  <si>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</si>
  <si>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</si>
  <si>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</si>
  <si>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</si>
  <si>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</si>
  <si>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</si>
  <si>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</si>
  <si>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</si>
  <si>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</si>
  <si>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</si>
  <si>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</si>
  <si>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</si>
  <si>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</si>
  <si>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</si>
  <si>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</si>
  <si>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</si>
  <si>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</si>
  <si>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</si>
  <si>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介護保険事業（保険勘定）特別会計</t>
    <phoneticPr fontId="5"/>
  </si>
  <si>
    <t>介護保険事業（サービス勘定）特別会計</t>
    <phoneticPr fontId="5"/>
  </si>
  <si>
    <t>-</t>
    <phoneticPr fontId="5"/>
  </si>
  <si>
    <t>駐車場事業特別会計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</si>
  <si>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</si>
  <si>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</si>
  <si>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</si>
  <si>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</si>
  <si>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</si>
  <si>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法適用企業</t>
    <phoneticPr fontId="5"/>
  </si>
  <si>
    <t>集落排水事業特別会計</t>
    <phoneticPr fontId="5"/>
  </si>
  <si>
    <t>法非適用企業</t>
    <phoneticPr fontId="5"/>
  </si>
  <si>
    <t>地方卸売市場事業特別会計</t>
    <phoneticPr fontId="5"/>
  </si>
  <si>
    <t>法非適用企業</t>
    <phoneticPr fontId="5"/>
  </si>
  <si>
    <t>野呂高原ロッジ事業特別会計</t>
    <phoneticPr fontId="5"/>
  </si>
  <si>
    <t>-</t>
    <phoneticPr fontId="5"/>
  </si>
  <si>
    <t>法非適用企業</t>
    <phoneticPr fontId="5"/>
  </si>
  <si>
    <t>港湾整備事業特別会計</t>
    <phoneticPr fontId="5"/>
  </si>
  <si>
    <t>内陸土地造成事業特別会計</t>
    <phoneticPr fontId="5"/>
  </si>
  <si>
    <t>臨海土地造成事業特別会計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</si>
  <si>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</si>
  <si>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</si>
  <si>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</si>
  <si>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</si>
  <si>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</si>
  <si>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</si>
  <si>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</si>
  <si>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</si>
  <si>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</si>
  <si>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</si>
  <si>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</si>
  <si>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</si>
  <si>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</si>
  <si>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</si>
  <si>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</si>
  <si>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</si>
  <si>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</si>
  <si>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</si>
  <si>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</si>
  <si>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</si>
  <si>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</si>
  <si>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</si>
  <si>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</si>
  <si>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</si>
  <si>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</si>
  <si>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</si>
  <si>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</si>
  <si>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</si>
  <si>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</si>
  <si>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</si>
  <si>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</si>
  <si>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</si>
  <si>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</si>
  <si>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</si>
  <si>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</si>
  <si>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</si>
  <si>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</si>
  <si>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</si>
  <si>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</si>
  <si>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</si>
  <si>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</si>
  <si>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</si>
  <si>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</si>
  <si>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</si>
  <si>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</si>
  <si>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</si>
  <si>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</si>
  <si>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</si>
  <si>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</si>
  <si>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</si>
  <si>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</si>
  <si>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</si>
  <si>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</si>
  <si>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</si>
  <si>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</si>
  <si>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</si>
  <si>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</si>
  <si>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</si>
  <si>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</si>
  <si>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</si>
  <si>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</si>
  <si>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</si>
  <si>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</si>
  <si>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</si>
  <si>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臨海土地造成事業特別会計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</si>
  <si>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</si>
  <si>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</si>
  <si>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</si>
  <si>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</si>
  <si>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</si>
  <si>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</si>
  <si>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</si>
  <si>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</si>
  <si>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</si>
  <si>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</si>
  <si>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</si>
  <si>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</si>
  <si>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</si>
  <si>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</si>
  <si>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</si>
  <si>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</si>
  <si>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</si>
  <si>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</si>
  <si>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</si>
  <si>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</si>
  <si>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</si>
  <si>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</si>
  <si>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</si>
  <si>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</si>
  <si>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</si>
  <si>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</si>
  <si>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</si>
  <si>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</si>
  <si>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</si>
  <si>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</si>
  <si>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</si>
  <si>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</si>
  <si>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</si>
  <si>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</si>
  <si>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</si>
  <si>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</si>
  <si>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</si>
  <si>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</si>
  <si>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</si>
  <si>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</si>
  <si>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</si>
  <si>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</si>
  <si>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</si>
  <si>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</si>
  <si>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</si>
  <si>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</si>
  <si>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</si>
  <si>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</si>
  <si>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</si>
  <si>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</si>
  <si>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</si>
  <si>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</si>
  <si>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</si>
  <si>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</si>
  <si>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</si>
  <si>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</si>
  <si>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</si>
  <si>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</si>
  <si>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</si>
  <si>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</si>
  <si>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</si>
  <si>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</si>
  <si>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</si>
  <si>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</si>
  <si>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</si>
  <si>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</si>
  <si>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</si>
  <si>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</si>
  <si>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</si>
  <si>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</si>
  <si>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</si>
  <si>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</si>
  <si>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</si>
  <si>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</si>
  <si>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</si>
  <si>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</si>
  <si>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</si>
  <si>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</si>
  <si>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</si>
  <si>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</si>
  <si>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</si>
  <si>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</si>
  <si>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</si>
  <si>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</si>
  <si>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</si>
  <si>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</si>
  <si>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</si>
  <si>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</si>
  <si>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</si>
  <si>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0.48</t>
  </si>
  <si>
    <t>▲ 0.42</t>
  </si>
  <si>
    <t>▲ 1.93</t>
  </si>
  <si>
    <t>水道事業会計</t>
  </si>
  <si>
    <t>下水道事業会計</t>
  </si>
  <si>
    <t>国民健康保険事業（事業勘定）特別会計</t>
  </si>
  <si>
    <t>一般会計</t>
  </si>
  <si>
    <t>工業用水道事業会計</t>
  </si>
  <si>
    <t>介護保険事業（保険勘定）特別会計</t>
  </si>
  <si>
    <t>病院事業会計</t>
  </si>
  <si>
    <t>後期高齢者医療事業特別会計</t>
  </si>
  <si>
    <t>その他会計（赤字）</t>
  </si>
  <si>
    <t>その他会計（黒字）</t>
  </si>
  <si>
    <t>呉市体育振興財団</t>
    <rPh sb="0" eb="2">
      <t>クレシ</t>
    </rPh>
    <rPh sb="2" eb="4">
      <t>タイイク</t>
    </rPh>
    <rPh sb="4" eb="6">
      <t>シンコウ</t>
    </rPh>
    <rPh sb="6" eb="8">
      <t>ザイダン</t>
    </rPh>
    <phoneticPr fontId="2"/>
  </si>
  <si>
    <t>くれ産業振興センター</t>
    <rPh sb="2" eb="4">
      <t>サンギョウ</t>
    </rPh>
    <rPh sb="4" eb="6">
      <t>シンコウ</t>
    </rPh>
    <phoneticPr fontId="2"/>
  </si>
  <si>
    <t>呉市土地開発公社</t>
    <rPh sb="0" eb="2">
      <t>クレシ</t>
    </rPh>
    <rPh sb="2" eb="4">
      <t>トチ</t>
    </rPh>
    <rPh sb="4" eb="6">
      <t>カイハツ</t>
    </rPh>
    <rPh sb="6" eb="8">
      <t>コウシャ</t>
    </rPh>
    <phoneticPr fontId="2"/>
  </si>
  <si>
    <t>呉市文化振興財団</t>
    <rPh sb="0" eb="2">
      <t>クレシ</t>
    </rPh>
    <rPh sb="2" eb="4">
      <t>ブンカ</t>
    </rPh>
    <rPh sb="4" eb="6">
      <t>シンコウ</t>
    </rPh>
    <rPh sb="6" eb="8">
      <t>ザイダン</t>
    </rPh>
    <phoneticPr fontId="2"/>
  </si>
  <si>
    <t>蘭島文化振興財団</t>
    <rPh sb="0" eb="1">
      <t>ラン</t>
    </rPh>
    <rPh sb="1" eb="2">
      <t>シマ</t>
    </rPh>
    <rPh sb="2" eb="4">
      <t>ブンカ</t>
    </rPh>
    <rPh sb="4" eb="6">
      <t>シンコウ</t>
    </rPh>
    <rPh sb="6" eb="8">
      <t>ザイダン</t>
    </rPh>
    <phoneticPr fontId="2"/>
  </si>
  <si>
    <t>野呂山観光開発公社</t>
    <rPh sb="0" eb="3">
      <t>ノロサン</t>
    </rPh>
    <rPh sb="3" eb="5">
      <t>カンコウ</t>
    </rPh>
    <rPh sb="5" eb="7">
      <t>カイハツ</t>
    </rPh>
    <rPh sb="7" eb="9">
      <t>コウシャ</t>
    </rPh>
    <phoneticPr fontId="2"/>
  </si>
  <si>
    <t>安浦町生涯学習振興財団</t>
    <rPh sb="0" eb="3">
      <t>ヤスウラチョウ</t>
    </rPh>
    <rPh sb="3" eb="5">
      <t>ショウガイ</t>
    </rPh>
    <rPh sb="5" eb="7">
      <t>ガクシュウ</t>
    </rPh>
    <rPh sb="7" eb="9">
      <t>シンコウ</t>
    </rPh>
    <rPh sb="9" eb="11">
      <t>ザイダン</t>
    </rPh>
    <phoneticPr fontId="2"/>
  </si>
  <si>
    <t>倉橋まちづくり公社</t>
    <rPh sb="0" eb="2">
      <t>クラハシ</t>
    </rPh>
    <rPh sb="7" eb="9">
      <t>コウシャ</t>
    </rPh>
    <phoneticPr fontId="2"/>
  </si>
  <si>
    <t>県民の浜蒲刈</t>
    <rPh sb="0" eb="2">
      <t>ケンミン</t>
    </rPh>
    <rPh sb="3" eb="4">
      <t>ハマ</t>
    </rPh>
    <rPh sb="4" eb="6">
      <t>カマガリ</t>
    </rPh>
    <phoneticPr fontId="2"/>
  </si>
  <si>
    <t>斎島汽船</t>
    <rPh sb="0" eb="1">
      <t>イツキ</t>
    </rPh>
    <rPh sb="1" eb="2">
      <t>シマ</t>
    </rPh>
    <rPh sb="2" eb="4">
      <t>キセン</t>
    </rPh>
    <phoneticPr fontId="2"/>
  </si>
  <si>
    <t>くれ勤労者福祉サービスセンター</t>
    <rPh sb="2" eb="5">
      <t>キンロウシャ</t>
    </rPh>
    <rPh sb="5" eb="7">
      <t>フクシ</t>
    </rPh>
    <phoneticPr fontId="2"/>
  </si>
  <si>
    <t>後期高齢者医療広域連合（一般会計）</t>
    <rPh sb="0" eb="2">
      <t>コウキ</t>
    </rPh>
    <rPh sb="2" eb="4">
      <t>コウレイ</t>
    </rPh>
    <rPh sb="4" eb="5">
      <t>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</si>
  <si>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4">
      <t>コウレイ</t>
    </rPh>
    <rPh sb="4" eb="5">
      <t>シャ</t>
    </rPh>
    <rPh sb="5" eb="7">
      <t>イリョウ</t>
    </rPh>
    <rPh sb="7" eb="9">
      <t>コウイキ</t>
    </rPh>
    <rPh sb="9" eb="11">
      <t>レンゴウ</t>
    </rPh>
    <rPh sb="12" eb="14">
      <t>トクベツ</t>
    </rPh>
    <rPh sb="14" eb="16">
      <t>カイケイ</t>
    </rPh>
    <phoneticPr fontId="2"/>
  </si>
  <si>
    <t>○</t>
    <phoneticPr fontId="2"/>
  </si>
  <si>
    <t>地域振興基金
4,000</t>
    <rPh sb="0" eb="2">
      <t>チイキ</t>
    </rPh>
    <rPh sb="2" eb="4">
      <t>シンコウ</t>
    </rPh>
    <rPh sb="4" eb="6">
      <t>キキン</t>
    </rPh>
    <phoneticPr fontId="2"/>
  </si>
  <si>
    <t>地域下水道基金
83</t>
    <rPh sb="0" eb="2">
      <t>チイキ</t>
    </rPh>
    <rPh sb="2" eb="5">
      <t>ゲスイドウ</t>
    </rPh>
    <rPh sb="5" eb="7">
      <t>キキン</t>
    </rPh>
    <phoneticPr fontId="2"/>
  </si>
  <si>
    <t>文化振興基金
47</t>
    <rPh sb="0" eb="2">
      <t>ブンカ</t>
    </rPh>
    <rPh sb="2" eb="4">
      <t>シンコウ</t>
    </rPh>
    <rPh sb="4" eb="6">
      <t>キキン</t>
    </rPh>
    <phoneticPr fontId="2"/>
  </si>
  <si>
    <t>地域振興基金
4,086</t>
    <rPh sb="0" eb="2">
      <t>チイキ</t>
    </rPh>
    <rPh sb="2" eb="4">
      <t>シンコウ</t>
    </rPh>
    <rPh sb="4" eb="6">
      <t>キキン</t>
    </rPh>
    <phoneticPr fontId="2"/>
  </si>
  <si>
    <t>博物館推進基金
160</t>
    <rPh sb="0" eb="3">
      <t>ハクブツカン</t>
    </rPh>
    <rPh sb="3" eb="5">
      <t>スイシン</t>
    </rPh>
    <rPh sb="5" eb="7">
      <t>キキン</t>
    </rPh>
    <phoneticPr fontId="2"/>
  </si>
  <si>
    <t>公園墓地管理運営基金391</t>
    <rPh sb="0" eb="2">
      <t>コウエン</t>
    </rPh>
    <rPh sb="2" eb="4">
      <t>ボチ</t>
    </rPh>
    <rPh sb="4" eb="6">
      <t>カンリ</t>
    </rPh>
    <rPh sb="6" eb="8">
      <t>ウンエイ</t>
    </rPh>
    <rPh sb="8" eb="10">
      <t>キキン</t>
    </rPh>
    <phoneticPr fontId="2"/>
  </si>
  <si>
    <t>地域下水道基金
89</t>
    <rPh sb="0" eb="2">
      <t>チイキ</t>
    </rPh>
    <rPh sb="2" eb="5">
      <t>ゲスイドウ</t>
    </rPh>
    <rPh sb="5" eb="7">
      <t>キキン</t>
    </rPh>
    <phoneticPr fontId="2"/>
  </si>
  <si>
    <t>地域下水道基金
88</t>
    <rPh sb="0" eb="2">
      <t>チイキ</t>
    </rPh>
    <rPh sb="2" eb="5">
      <t>ゲスイドウ</t>
    </rPh>
    <rPh sb="5" eb="7">
      <t>キキン</t>
    </rPh>
    <phoneticPr fontId="2"/>
  </si>
  <si>
    <t>博物館推進基金
128</t>
    <rPh sb="0" eb="3">
      <t>ハクブツカン</t>
    </rPh>
    <rPh sb="3" eb="5">
      <t>スイシン</t>
    </rPh>
    <rPh sb="5" eb="7">
      <t>キキン</t>
    </rPh>
    <phoneticPr fontId="2"/>
  </si>
  <si>
    <t>公園墓地管理運営基金401</t>
    <rPh sb="0" eb="2">
      <t>コウエン</t>
    </rPh>
    <rPh sb="2" eb="4">
      <t>ボチ</t>
    </rPh>
    <rPh sb="4" eb="6">
      <t>カンリ</t>
    </rPh>
    <rPh sb="6" eb="8">
      <t>ウンエイ</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</si>
  <si>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</si>
  <si>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</si>
  <si>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</si>
  <si>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将来負担比率及び有形固定資産減価償却率は類似団体内平均と比較し高い水準で推移しているが，ともに減少傾向である。
引き続き，長寿命化計画などに基づき，計画的更新等に努めることで，有形固定資産減価償却率の改善に努めるとともに，市債の抑制，有利な条件の市債の活用等により将来負担比率の改善を図る。
</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0" eb="22">
      <t>ルイジ</t>
    </rPh>
    <rPh sb="22" eb="24">
      <t>ダンタイ</t>
    </rPh>
    <rPh sb="24" eb="25">
      <t>ナイ</t>
    </rPh>
    <rPh sb="25" eb="27">
      <t>ヘイキン</t>
    </rPh>
    <rPh sb="28" eb="30">
      <t>ヒカク</t>
    </rPh>
    <rPh sb="31" eb="32">
      <t>タカ</t>
    </rPh>
    <rPh sb="33" eb="35">
      <t>スイジュン</t>
    </rPh>
    <rPh sb="36" eb="38">
      <t>スイイ</t>
    </rPh>
    <rPh sb="47" eb="49">
      <t>ゲンショウ</t>
    </rPh>
    <rPh sb="49" eb="51">
      <t>ケイコウ</t>
    </rPh>
    <rPh sb="56" eb="57">
      <t>ヒ</t>
    </rPh>
    <rPh sb="58" eb="59">
      <t>ツヅ</t>
    </rPh>
    <rPh sb="61" eb="62">
      <t>チョウ</t>
    </rPh>
    <rPh sb="88" eb="90">
      <t>ユウケイ</t>
    </rPh>
    <rPh sb="90" eb="92">
      <t>コテイ</t>
    </rPh>
    <rPh sb="92" eb="94">
      <t>シサン</t>
    </rPh>
    <rPh sb="94" eb="96">
      <t>ゲンカ</t>
    </rPh>
    <rPh sb="96" eb="98">
      <t>ショウキャク</t>
    </rPh>
    <rPh sb="98" eb="99">
      <t>リツ</t>
    </rPh>
    <rPh sb="100" eb="102">
      <t>カイゼン</t>
    </rPh>
    <rPh sb="103" eb="104">
      <t>ツト</t>
    </rPh>
    <rPh sb="111" eb="113">
      <t>シサイ</t>
    </rPh>
    <rPh sb="114" eb="116">
      <t>ヨクセイ</t>
    </rPh>
    <rPh sb="117" eb="119">
      <t>ユウリ</t>
    </rPh>
    <rPh sb="120" eb="122">
      <t>ジョウケン</t>
    </rPh>
    <rPh sb="123" eb="125">
      <t>シサイ</t>
    </rPh>
    <rPh sb="126" eb="128">
      <t>カツヨウ</t>
    </rPh>
    <rPh sb="128" eb="129">
      <t>トウ</t>
    </rPh>
    <rPh sb="132" eb="134">
      <t>ショウライ</t>
    </rPh>
    <rPh sb="134" eb="136">
      <t>フタン</t>
    </rPh>
    <rPh sb="136" eb="138">
      <t>ヒリツ</t>
    </rPh>
    <rPh sb="139" eb="141">
      <t>カイゼン</t>
    </rPh>
    <rPh sb="142" eb="143">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</si>
  <si>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</si>
  <si>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</si>
  <si>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</si>
  <si>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</si>
  <si>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</si>
  <si>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</si>
  <si>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</si>
  <si>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</si>
  <si>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及び実質公債費比率については，類似団体と比較して高い状況にあるものの，投資的事業の計画的執行により毎年の地方債の新規発行額を抑制するとともに，低利による資金調達や交付税措置の高い地方債の活用を図ったことにより，それぞれ減少傾向となっている。
　あわせて，債務負担行為に基づく支出予定額や退職手当負担見込額の減少が見込まれるため低下していくものと見込んでいるが，今後とも建設地方債の発行抑制基調を堅持しながら，これまで以上に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</si>
</sst>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177" fontId="8" fillId="0" borderId="34" xfId="5" applyNumberFormat="1" applyFont="1" applyFill="1" applyBorder="1" applyAlignment="1" applyProtection="1">
      <alignment horizontal="right" vertical="center" wrapText="1" shrinkToFit="1"/>
      <protection locked="0"/>
    </xf>
    <xf numFmtId="177" fontId="8" fillId="0" borderId="21"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46395</c:v>
                </c:pt>
                <c:pt idx="4">
                  <c:v>48088</c:v>
                </c:pt>
              </c:numCache>
            </c:numRef>
          </c:val>
          <c:smooth val="0"/>
          <c:extLst>
            <c:ext xmlns:c16="http://schemas.microsoft.com/office/drawing/2014/chart" uri="{C3380CC4-5D6E-409C-BE32-E72D297353CC}">
              <c16:uniqueId val="{00000000-A53E-4E18-84CA-272E806B8B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38536</c:v>
                </c:pt>
                <c:pt idx="1">
                  <c:v>69096</c:v>
                </c:pt>
                <c:pt idx="2">
                  <c:v>81777</c:v>
                </c:pt>
                <c:pt idx="3">
                  <c:v>32990</c:v>
                </c:pt>
                <c:pt idx="4">
                  <c:v>42181</c:v>
                </c:pt>
              </c:numCache>
            </c:numRef>
          </c:val>
          <c:smooth val="0"/>
          <c:extLst>
            <c:ext xmlns:c16="http://schemas.microsoft.com/office/drawing/2014/chart" uri="{C3380CC4-5D6E-409C-BE32-E72D297353CC}">
              <c16:uniqueId val="{00000001-A53E-4E18-84CA-272E806B8B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4.05</c:v>
                </c:pt>
                <c:pt idx="1">
                  <c:v>2.46</c:v>
                </c:pt>
                <c:pt idx="2">
                  <c:v>3.45</c:v>
                </c:pt>
                <c:pt idx="3">
                  <c:v>2.2000000000000002</c:v>
                </c:pt>
                <c:pt idx="4">
                  <c:v>1.88</c:v>
                </c:pt>
              </c:numCache>
            </c:numRef>
          </c:val>
          <c:extLst>
            <c:ext xmlns:c16="http://schemas.microsoft.com/office/drawing/2014/chart" uri="{C3380CC4-5D6E-409C-BE32-E72D297353CC}">
              <c16:uniqueId val="{00000000-BE89-4D9D-A309-DC63846DA0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13.13</c:v>
                </c:pt>
                <c:pt idx="1">
                  <c:v>13.38</c:v>
                </c:pt>
                <c:pt idx="2">
                  <c:v>13.84</c:v>
                </c:pt>
                <c:pt idx="3">
                  <c:v>14.9</c:v>
                </c:pt>
                <c:pt idx="4">
                  <c:v>13.71</c:v>
                </c:pt>
              </c:numCache>
            </c:numRef>
          </c:val>
          <c:extLst>
            <c:ext xmlns:c16="http://schemas.microsoft.com/office/drawing/2014/chart" uri="{C3380CC4-5D6E-409C-BE32-E72D297353CC}">
              <c16:uniqueId val="{00000001-BE89-4D9D-A309-DC63846DA0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2.75</c:v>
                </c:pt>
                <c:pt idx="1">
                  <c:v>-0.48</c:v>
                </c:pt>
                <c:pt idx="2">
                  <c:v>1.34</c:v>
                </c:pt>
                <c:pt idx="3">
                  <c:v>-0.42</c:v>
                </c:pt>
                <c:pt idx="4">
                  <c:v>-1.93</c:v>
                </c:pt>
              </c:numCache>
            </c:numRef>
          </c:val>
          <c:smooth val="0"/>
          <c:extLst>
            <c:ext xmlns:c16="http://schemas.microsoft.com/office/drawing/2014/chart" uri="{C3380CC4-5D6E-409C-BE32-E72D297353CC}">
              <c16:uniqueId val="{00000002-BE89-4D9D-A309-DC63846DA0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4E5-4DD8-95DB-CF7B38BF8B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E5-4DD8-95DB-CF7B38BF8B6A}"/>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0.19</c:v>
                </c:pt>
                <c:pt idx="2">
                  <c:v>#N/A</c:v>
                </c:pt>
                <c:pt idx="3">
                  <c:v>0.21</c:v>
                </c:pt>
                <c:pt idx="4">
                  <c:v>#N/A</c:v>
                </c:pt>
                <c:pt idx="5">
                  <c:v>0.22</c:v>
                </c:pt>
                <c:pt idx="6">
                  <c:v>#N/A</c:v>
                </c:pt>
                <c:pt idx="7">
                  <c:v>0.26</c:v>
                </c:pt>
                <c:pt idx="8">
                  <c:v>#N/A</c:v>
                </c:pt>
                <c:pt idx="9">
                  <c:v>0.27</c:v>
                </c:pt>
              </c:numCache>
            </c:numRef>
          </c:val>
          <c:extLst>
            <c:ext xmlns:c16="http://schemas.microsoft.com/office/drawing/2014/chart" uri="{C3380CC4-5D6E-409C-BE32-E72D297353CC}">
              <c16:uniqueId val="{00000002-64E5-4DD8-95DB-CF7B38BF8B6A}"/>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0.24</c:v>
                </c:pt>
                <c:pt idx="2">
                  <c:v>#N/A</c:v>
                </c:pt>
                <c:pt idx="3">
                  <c:v>0.34</c:v>
                </c:pt>
                <c:pt idx="4">
                  <c:v>#N/A</c:v>
                </c:pt>
                <c:pt idx="5">
                  <c:v>0.37</c:v>
                </c:pt>
                <c:pt idx="6">
                  <c:v>#N/A</c:v>
                </c:pt>
                <c:pt idx="7">
                  <c:v>0.34</c:v>
                </c:pt>
                <c:pt idx="8">
                  <c:v>#N/A</c:v>
                </c:pt>
                <c:pt idx="9">
                  <c:v>0.28999999999999998</c:v>
                </c:pt>
              </c:numCache>
            </c:numRef>
          </c:val>
          <c:extLst>
            <c:ext xmlns:c16="http://schemas.microsoft.com/office/drawing/2014/chart" uri="{C3380CC4-5D6E-409C-BE32-E72D297353CC}">
              <c16:uniqueId val="{00000003-64E5-4DD8-95DB-CF7B38BF8B6A}"/>
            </c:ext>
          </c:extLst>
        </c:ser>
        <c:ser>
          <c:idx val="4"/>
          <c:order val="4"/>
          <c:tx>
            <c:strRef>
              <c:f>データシート!$A$31</c:f>
              <c:strCache>
                <c:ptCount val="1"/>
                <c:pt idx="0">
                  <c:v>介護保険事業（保険勘定）特別会計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0.48</c:v>
                </c:pt>
                <c:pt idx="2">
                  <c:v>#N/A</c:v>
                </c:pt>
                <c:pt idx="3">
                  <c:v>0.7</c:v>
                </c:pt>
                <c:pt idx="4">
                  <c:v>#N/A</c:v>
                </c:pt>
                <c:pt idx="5">
                  <c:v>1.1499999999999999</c:v>
                </c:pt>
                <c:pt idx="6">
                  <c:v>#N/A</c:v>
                </c:pt>
                <c:pt idx="7">
                  <c:v>1.1100000000000001</c:v>
                </c:pt>
                <c:pt idx="8">
                  <c:v>#N/A</c:v>
                </c:pt>
                <c:pt idx="9">
                  <c:v>0.96</c:v>
                </c:pt>
              </c:numCache>
            </c:numRef>
          </c:val>
          <c:extLst>
            <c:ext xmlns:c16="http://schemas.microsoft.com/office/drawing/2014/chart" uri="{C3380CC4-5D6E-409C-BE32-E72D297353CC}">
              <c16:uniqueId val="{00000004-64E5-4DD8-95DB-CF7B38BF8B6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2.15</c:v>
                </c:pt>
                <c:pt idx="2">
                  <c:v>#N/A</c:v>
                </c:pt>
                <c:pt idx="3">
                  <c:v>2.0699999999999998</c:v>
                </c:pt>
                <c:pt idx="4">
                  <c:v>#N/A</c:v>
                </c:pt>
                <c:pt idx="5">
                  <c:v>1.79</c:v>
                </c:pt>
                <c:pt idx="6">
                  <c:v>#N/A</c:v>
                </c:pt>
                <c:pt idx="7">
                  <c:v>1.21</c:v>
                </c:pt>
                <c:pt idx="8">
                  <c:v>#N/A</c:v>
                </c:pt>
                <c:pt idx="9">
                  <c:v>1.28</c:v>
                </c:pt>
              </c:numCache>
            </c:numRef>
          </c:val>
          <c:extLst>
            <c:ext xmlns:c16="http://schemas.microsoft.com/office/drawing/2014/chart" uri="{C3380CC4-5D6E-409C-BE32-E72D297353CC}">
              <c16:uniqueId val="{00000005-64E5-4DD8-95DB-CF7B38BF8B6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4.04</c:v>
                </c:pt>
                <c:pt idx="2">
                  <c:v>#N/A</c:v>
                </c:pt>
                <c:pt idx="3">
                  <c:v>2.4500000000000002</c:v>
                </c:pt>
                <c:pt idx="4">
                  <c:v>#N/A</c:v>
                </c:pt>
                <c:pt idx="5">
                  <c:v>3.43</c:v>
                </c:pt>
                <c:pt idx="6">
                  <c:v>#N/A</c:v>
                </c:pt>
                <c:pt idx="7">
                  <c:v>2.19</c:v>
                </c:pt>
                <c:pt idx="8">
                  <c:v>#N/A</c:v>
                </c:pt>
                <c:pt idx="9">
                  <c:v>1.87</c:v>
                </c:pt>
              </c:numCache>
            </c:numRef>
          </c:val>
          <c:extLst>
            <c:ext xmlns:c16="http://schemas.microsoft.com/office/drawing/2014/chart" uri="{C3380CC4-5D6E-409C-BE32-E72D297353CC}">
              <c16:uniqueId val="{00000006-64E5-4DD8-95DB-CF7B38BF8B6A}"/>
            </c:ext>
          </c:extLst>
        </c:ser>
        <c:ser>
          <c:idx val="7"/>
          <c:order val="7"/>
          <c:tx>
            <c:strRef>
              <c:f>データシート!$A$34</c:f>
              <c:strCache>
                <c:ptCount val="1"/>
                <c:pt idx="0">
                  <c:v>国民健康保険事業（事業勘定）特別会計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1.62</c:v>
                </c:pt>
                <c:pt idx="2">
                  <c:v>#N/A</c:v>
                </c:pt>
                <c:pt idx="3">
                  <c:v>1.7</c:v>
                </c:pt>
                <c:pt idx="4">
                  <c:v>#N/A</c:v>
                </c:pt>
                <c:pt idx="5">
                  <c:v>1.1399999999999999</c:v>
                </c:pt>
                <c:pt idx="6">
                  <c:v>#N/A</c:v>
                </c:pt>
                <c:pt idx="7">
                  <c:v>2.17</c:v>
                </c:pt>
                <c:pt idx="8">
                  <c:v>#N/A</c:v>
                </c:pt>
                <c:pt idx="9">
                  <c:v>1.9</c:v>
                </c:pt>
              </c:numCache>
            </c:numRef>
          </c:val>
          <c:extLst>
            <c:ext xmlns:c16="http://schemas.microsoft.com/office/drawing/2014/chart" uri="{C3380CC4-5D6E-409C-BE32-E72D297353CC}">
              <c16:uniqueId val="{00000007-64E5-4DD8-95DB-CF7B38BF8B6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1.89</c:v>
                </c:pt>
                <c:pt idx="2">
                  <c:v>#N/A</c:v>
                </c:pt>
                <c:pt idx="3">
                  <c:v>1.77</c:v>
                </c:pt>
                <c:pt idx="4">
                  <c:v>#N/A</c:v>
                </c:pt>
                <c:pt idx="5">
                  <c:v>2</c:v>
                </c:pt>
                <c:pt idx="6">
                  <c:v>#N/A</c:v>
                </c:pt>
                <c:pt idx="7">
                  <c:v>2.12</c:v>
                </c:pt>
                <c:pt idx="8">
                  <c:v>#N/A</c:v>
                </c:pt>
                <c:pt idx="9">
                  <c:v>2.1800000000000002</c:v>
                </c:pt>
              </c:numCache>
            </c:numRef>
          </c:val>
          <c:extLst>
            <c:ext xmlns:c16="http://schemas.microsoft.com/office/drawing/2014/chart" uri="{C3380CC4-5D6E-409C-BE32-E72D297353CC}">
              <c16:uniqueId val="{00000008-64E5-4DD8-95DB-CF7B38BF8B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c:v>
                </c:pt>
                <c:pt idx="2">
                  <c:v>#N/A</c:v>
                </c:pt>
                <c:pt idx="3">
                  <c:v>2.23</c:v>
                </c:pt>
                <c:pt idx="4">
                  <c:v>#N/A</c:v>
                </c:pt>
                <c:pt idx="5">
                  <c:v>2.69</c:v>
                </c:pt>
                <c:pt idx="6">
                  <c:v>#N/A</c:v>
                </c:pt>
                <c:pt idx="7">
                  <c:v>3.4</c:v>
                </c:pt>
                <c:pt idx="8">
                  <c:v>#N/A</c:v>
                </c:pt>
                <c:pt idx="9">
                  <c:v>3.37</c:v>
                </c:pt>
              </c:numCache>
            </c:numRef>
          </c:val>
          <c:extLst>
            <c:ext xmlns:c16="http://schemas.microsoft.com/office/drawing/2014/chart" uri="{C3380CC4-5D6E-409C-BE32-E72D297353CC}">
              <c16:uniqueId val="{00000009-64E5-4DD8-95DB-CF7B38BF8B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12623</c:v>
                </c:pt>
                <c:pt idx="5">
                  <c:v>13144</c:v>
                </c:pt>
                <c:pt idx="8">
                  <c:v>12563</c:v>
                </c:pt>
                <c:pt idx="11">
                  <c:v>12262</c:v>
                </c:pt>
                <c:pt idx="14">
                  <c:v>11781</c:v>
                </c:pt>
              </c:numCache>
            </c:numRef>
          </c:val>
          <c:extLst>
            <c:ext xmlns:c16="http://schemas.microsoft.com/office/drawing/2014/chart" uri="{C3380CC4-5D6E-409C-BE32-E72D297353CC}">
              <c16:uniqueId val="{00000000-B895-417B-9F23-AB96970CB6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7</c:v>
                </c:pt>
                <c:pt idx="3">
                  <c:v>3</c:v>
                </c:pt>
                <c:pt idx="6">
                  <c:v>3</c:v>
                </c:pt>
                <c:pt idx="9">
                  <c:v>0</c:v>
                </c:pt>
                <c:pt idx="12">
                  <c:v>1</c:v>
                </c:pt>
              </c:numCache>
            </c:numRef>
          </c:val>
          <c:extLst>
            <c:ext xmlns:c16="http://schemas.microsoft.com/office/drawing/2014/chart" uri="{C3380CC4-5D6E-409C-BE32-E72D297353CC}">
              <c16:uniqueId val="{00000001-B895-417B-9F23-AB96970CB6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1130</c:v>
                </c:pt>
                <c:pt idx="3">
                  <c:v>1130</c:v>
                </c:pt>
                <c:pt idx="6">
                  <c:v>1130</c:v>
                </c:pt>
                <c:pt idx="9">
                  <c:v>1092</c:v>
                </c:pt>
                <c:pt idx="12">
                  <c:v>1093</c:v>
                </c:pt>
              </c:numCache>
            </c:numRef>
          </c:val>
          <c:extLst>
            <c:ext xmlns:c16="http://schemas.microsoft.com/office/drawing/2014/chart" uri="{C3380CC4-5D6E-409C-BE32-E72D297353CC}">
              <c16:uniqueId val="{00000002-B895-417B-9F23-AB96970CB6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95-417B-9F23-AB96970CB6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2298</c:v>
                </c:pt>
                <c:pt idx="3">
                  <c:v>2213</c:v>
                </c:pt>
                <c:pt idx="6">
                  <c:v>2171</c:v>
                </c:pt>
                <c:pt idx="9">
                  <c:v>2137</c:v>
                </c:pt>
                <c:pt idx="12">
                  <c:v>1897</c:v>
                </c:pt>
              </c:numCache>
            </c:numRef>
          </c:val>
          <c:extLst>
            <c:ext xmlns:c16="http://schemas.microsoft.com/office/drawing/2014/chart" uri="{C3380CC4-5D6E-409C-BE32-E72D297353CC}">
              <c16:uniqueId val="{00000004-B895-417B-9F23-AB96970CB6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95-417B-9F23-AB96970CB6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95-417B-9F23-AB96970CB6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15264</c:v>
                </c:pt>
                <c:pt idx="3">
                  <c:v>15177</c:v>
                </c:pt>
                <c:pt idx="6">
                  <c:v>14674</c:v>
                </c:pt>
                <c:pt idx="9">
                  <c:v>14437</c:v>
                </c:pt>
                <c:pt idx="12">
                  <c:v>13602</c:v>
                </c:pt>
              </c:numCache>
            </c:numRef>
          </c:val>
          <c:extLst>
            <c:ext xmlns:c16="http://schemas.microsoft.com/office/drawing/2014/chart" uri="{C3380CC4-5D6E-409C-BE32-E72D297353CC}">
              <c16:uniqueId val="{00000007-B895-417B-9F23-AB96970CB6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6076</c:v>
                </c:pt>
                <c:pt idx="2">
                  <c:v>#N/A</c:v>
                </c:pt>
                <c:pt idx="3">
                  <c:v>#N/A</c:v>
                </c:pt>
                <c:pt idx="4">
                  <c:v>5379</c:v>
                </c:pt>
                <c:pt idx="5">
                  <c:v>#N/A</c:v>
                </c:pt>
                <c:pt idx="6">
                  <c:v>#N/A</c:v>
                </c:pt>
                <c:pt idx="7">
                  <c:v>5415</c:v>
                </c:pt>
                <c:pt idx="8">
                  <c:v>#N/A</c:v>
                </c:pt>
                <c:pt idx="9">
                  <c:v>#N/A</c:v>
                </c:pt>
                <c:pt idx="10">
                  <c:v>5404</c:v>
                </c:pt>
                <c:pt idx="11">
                  <c:v>#N/A</c:v>
                </c:pt>
                <c:pt idx="12">
                  <c:v>#N/A</c:v>
                </c:pt>
                <c:pt idx="13">
                  <c:v>4812</c:v>
                </c:pt>
                <c:pt idx="14">
                  <c:v>#N/A</c:v>
                </c:pt>
              </c:numCache>
            </c:numRef>
          </c:val>
          <c:smooth val="0"/>
          <c:extLst>
            <c:ext xmlns:c16="http://schemas.microsoft.com/office/drawing/2014/chart" uri="{C3380CC4-5D6E-409C-BE32-E72D297353CC}">
              <c16:uniqueId val="{00000008-B895-417B-9F23-AB96970CB6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105194</c:v>
                </c:pt>
                <c:pt idx="5">
                  <c:v>107117</c:v>
                </c:pt>
                <c:pt idx="8">
                  <c:v>110650</c:v>
                </c:pt>
                <c:pt idx="11">
                  <c:v>107309</c:v>
                </c:pt>
                <c:pt idx="14">
                  <c:v>104784</c:v>
                </c:pt>
              </c:numCache>
            </c:numRef>
          </c:val>
          <c:extLst>
            <c:ext xmlns:c16="http://schemas.microsoft.com/office/drawing/2014/chart" uri="{C3380CC4-5D6E-409C-BE32-E72D297353CC}">
              <c16:uniqueId val="{00000000-882B-48AB-9529-67052BCEB1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22486</c:v>
                </c:pt>
                <c:pt idx="5">
                  <c:v>20979</c:v>
                </c:pt>
                <c:pt idx="8">
                  <c:v>19910</c:v>
                </c:pt>
                <c:pt idx="11">
                  <c:v>18248</c:v>
                </c:pt>
                <c:pt idx="14">
                  <c:v>16928</c:v>
                </c:pt>
              </c:numCache>
            </c:numRef>
          </c:val>
          <c:extLst>
            <c:ext xmlns:c16="http://schemas.microsoft.com/office/drawing/2014/chart" uri="{C3380CC4-5D6E-409C-BE32-E72D297353CC}">
              <c16:uniqueId val="{00000001-882B-48AB-9529-67052BCEB1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15831</c:v>
                </c:pt>
                <c:pt idx="5">
                  <c:v>15817</c:v>
                </c:pt>
                <c:pt idx="8">
                  <c:v>15201</c:v>
                </c:pt>
                <c:pt idx="11">
                  <c:v>15905</c:v>
                </c:pt>
                <c:pt idx="14">
                  <c:v>15936</c:v>
                </c:pt>
              </c:numCache>
            </c:numRef>
          </c:val>
          <c:extLst>
            <c:ext xmlns:c16="http://schemas.microsoft.com/office/drawing/2014/chart" uri="{C3380CC4-5D6E-409C-BE32-E72D297353CC}">
              <c16:uniqueId val="{00000002-882B-48AB-9529-67052BCEB1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2B-48AB-9529-67052BCEB1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2B-48AB-9529-67052BCEB1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731</c:v>
                </c:pt>
                <c:pt idx="3">
                  <c:v>717</c:v>
                </c:pt>
                <c:pt idx="6">
                  <c:v>703</c:v>
                </c:pt>
                <c:pt idx="9">
                  <c:v>753</c:v>
                </c:pt>
                <c:pt idx="12">
                  <c:v>745</c:v>
                </c:pt>
              </c:numCache>
            </c:numRef>
          </c:val>
          <c:extLst>
            <c:ext xmlns:c16="http://schemas.microsoft.com/office/drawing/2014/chart" uri="{C3380CC4-5D6E-409C-BE32-E72D297353CC}">
              <c16:uniqueId val="{00000005-882B-48AB-9529-67052BCEB1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23851</c:v>
                </c:pt>
                <c:pt idx="3">
                  <c:v>21698</c:v>
                </c:pt>
                <c:pt idx="6">
                  <c:v>20094</c:v>
                </c:pt>
                <c:pt idx="9">
                  <c:v>19361</c:v>
                </c:pt>
                <c:pt idx="12">
                  <c:v>18599</c:v>
                </c:pt>
              </c:numCache>
            </c:numRef>
          </c:val>
          <c:extLst>
            <c:ext xmlns:c16="http://schemas.microsoft.com/office/drawing/2014/chart" uri="{C3380CC4-5D6E-409C-BE32-E72D297353CC}">
              <c16:uniqueId val="{00000006-882B-48AB-9529-67052BCEB1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82B-48AB-9529-67052BCEB1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37643</c:v>
                </c:pt>
                <c:pt idx="3">
                  <c:v>36248</c:v>
                </c:pt>
                <c:pt idx="6">
                  <c:v>34809</c:v>
                </c:pt>
                <c:pt idx="9">
                  <c:v>34000</c:v>
                </c:pt>
                <c:pt idx="12">
                  <c:v>31880</c:v>
                </c:pt>
              </c:numCache>
            </c:numRef>
          </c:val>
          <c:extLst>
            <c:ext xmlns:c16="http://schemas.microsoft.com/office/drawing/2014/chart" uri="{C3380CC4-5D6E-409C-BE32-E72D297353CC}">
              <c16:uniqueId val="{00000008-882B-48AB-9529-67052BCEB1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5985</c:v>
                </c:pt>
                <c:pt idx="3">
                  <c:v>4894</c:v>
                </c:pt>
                <c:pt idx="6">
                  <c:v>3798</c:v>
                </c:pt>
                <c:pt idx="9">
                  <c:v>2720</c:v>
                </c:pt>
                <c:pt idx="12">
                  <c:v>1640</c:v>
                </c:pt>
              </c:numCache>
            </c:numRef>
          </c:val>
          <c:extLst>
            <c:ext xmlns:c16="http://schemas.microsoft.com/office/drawing/2014/chart" uri="{C3380CC4-5D6E-409C-BE32-E72D297353CC}">
              <c16:uniqueId val="{00000009-882B-48AB-9529-67052BCEB1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129976</c:v>
                </c:pt>
                <c:pt idx="3">
                  <c:v>130470</c:v>
                </c:pt>
                <c:pt idx="6">
                  <c:v>133965</c:v>
                </c:pt>
                <c:pt idx="9">
                  <c:v>127521</c:v>
                </c:pt>
                <c:pt idx="12">
                  <c:v>122692</c:v>
                </c:pt>
              </c:numCache>
            </c:numRef>
          </c:val>
          <c:extLst>
            <c:ext xmlns:c16="http://schemas.microsoft.com/office/drawing/2014/chart" uri="{C3380CC4-5D6E-409C-BE32-E72D297353CC}">
              <c16:uniqueId val="{0000000A-882B-48AB-9529-67052BCEB1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54675</c:v>
                </c:pt>
                <c:pt idx="2">
                  <c:v>#N/A</c:v>
                </c:pt>
                <c:pt idx="3">
                  <c:v>#N/A</c:v>
                </c:pt>
                <c:pt idx="4">
                  <c:v>50114</c:v>
                </c:pt>
                <c:pt idx="5">
                  <c:v>#N/A</c:v>
                </c:pt>
                <c:pt idx="6">
                  <c:v>#N/A</c:v>
                </c:pt>
                <c:pt idx="7">
                  <c:v>47608</c:v>
                </c:pt>
                <c:pt idx="8">
                  <c:v>#N/A</c:v>
                </c:pt>
                <c:pt idx="9">
                  <c:v>#N/A</c:v>
                </c:pt>
                <c:pt idx="10">
                  <c:v>42893</c:v>
                </c:pt>
                <c:pt idx="11">
                  <c:v>#N/A</c:v>
                </c:pt>
                <c:pt idx="12">
                  <c:v>#N/A</c:v>
                </c:pt>
                <c:pt idx="13">
                  <c:v>37908</c:v>
                </c:pt>
                <c:pt idx="14">
                  <c:v>#N/A</c:v>
                </c:pt>
              </c:numCache>
            </c:numRef>
          </c:val>
          <c:smooth val="0"/>
          <c:extLst>
            <c:ext xmlns:c16="http://schemas.microsoft.com/office/drawing/2014/chart" uri="{C3380CC4-5D6E-409C-BE32-E72D297353CC}">
              <c16:uniqueId val="{0000000B-882B-48AB-9529-67052BCEB1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8030</c:v>
                </c:pt>
                <c:pt idx="1">
                  <c:v>8529</c:v>
                </c:pt>
                <c:pt idx="2">
                  <c:v>7659</c:v>
                </c:pt>
              </c:numCache>
            </c:numRef>
          </c:val>
          <c:extLst>
            <c:ext xmlns:c16="http://schemas.microsoft.com/office/drawing/2014/chart" uri="{C3380CC4-5D6E-409C-BE32-E72D297353CC}">
              <c16:uniqueId val="{00000000-C83F-4E4F-8EF6-422437C8F0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1076</c:v>
                </c:pt>
                <c:pt idx="1">
                  <c:v>1076</c:v>
                </c:pt>
                <c:pt idx="2">
                  <c:v>876</c:v>
                </c:pt>
              </c:numCache>
            </c:numRef>
          </c:val>
          <c:extLst>
            <c:ext xmlns:c16="http://schemas.microsoft.com/office/drawing/2014/chart" uri="{C3380CC4-5D6E-409C-BE32-E72D297353CC}">
              <c16:uniqueId val="{00000001-C83F-4E4F-8EF6-422437C8F0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4751</c:v>
                </c:pt>
                <c:pt idx="1">
                  <c:v>4841</c:v>
                </c:pt>
                <c:pt idx="2">
                  <c:v>4754</c:v>
                </c:pt>
              </c:numCache>
            </c:numRef>
          </c:val>
          <c:extLst>
            <c:ext xmlns:c16="http://schemas.microsoft.com/office/drawing/2014/chart" uri="{C3380CC4-5D6E-409C-BE32-E72D297353CC}">
              <c16:uniqueId val="{00000002-C83F-4E4F-8EF6-422437C8F0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{F1E72673-E7EA-4919-B536-E8BC3D514A51}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FC5-4EB2-B619-DB9262A2D7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{AB2BA2AF-3DD9-41BF-9735-33BA05616FF5}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C5-4EB2-B619-DB9262A2D7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{06C17598-7791-4BF5-93D4-12BEC7769760}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C5-4EB2-B619-DB9262A2D7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{36810AE4-2F8B-46D4-93F6-524EF860303F}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C5-4EB2-B619-DB9262A2D7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{09DDB2BC-3ECD-41AC-8067-08E9EFFC0928}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C5-4EB2-B619-DB9262A2D7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{9A1CF7D2-2F91-4ED6-A30A-C94D7863AC0C}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FC5-4EB2-B619-DB9262A2D75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{C91E6132-73B5-460F-B975-E610B77D3C8A}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FC5-4EB2-B619-DB9262A2D75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{0192E3EB-03FD-4D97-B44A-71A3EA9678CA}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FC5-4EB2-B619-DB9262A2D75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{1489B36C-EA3D-4160-A87A-B7A7E991CD49}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FC5-4EB2-B619-DB9262A2D7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56.6</c:v>
                </c:pt>
                <c:pt idx="32">
                  <c:v>58.3</c:v>
                </c:pt>
              </c:numCache>
            </c:numRef>
          </c:xVal>
          <c:yVal>
            <c:numRef>
              <c:f>公会計指標分析・財政指標組合せ分析表!$BP$51:$DC$51</c:f>
              <c:numCache>
                <c:formatCode>#,##0.0;"▲ "#,##0.0</c:formatCode>
                <c:ptCount val="40"/>
                <c:pt idx="24">
                  <c:v>91</c:v>
                </c:pt>
                <c:pt idx="32">
                  <c:v>82.1</c:v>
                </c:pt>
              </c:numCache>
            </c:numRef>
          </c:yVal>
          <c:smooth val="0"/>
          <c:extLst>
            <c:ext xmlns:c16="http://schemas.microsoft.com/office/drawing/2014/chart" uri="{C3380CC4-5D6E-409C-BE32-E72D297353CC}">
              <c16:uniqueId val="{00000009-FFC5-4EB2-B619-DB9262A2D7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{6C20E796-BBBA-4073-9D4A-7C8939167A92}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FC5-4EB2-B619-DB9262A2D7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{56E9614A-BDEA-4FFB-96DB-AC8503EC4B26}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C5-4EB2-B619-DB9262A2D7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{A0A9BFF1-813B-4FE1-8195-6B3F0E81AB33}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C5-4EB2-B619-DB9262A2D7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{AAB8C7B8-8326-4E6E-8A46-726E76E5CB3F}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C5-4EB2-B619-DB9262A2D7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{714D029B-C62F-41F2-BE6D-7934A5D9021C}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C5-4EB2-B619-DB9262A2D7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{CF8AA7A9-07F0-4BEB-967B-96E034462F9E}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FC5-4EB2-B619-DB9262A2D75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{A941FF15-066F-4770-A367-4EEC888DC7B0}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FC5-4EB2-B619-DB9262A2D75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{131CA558-4229-4BBD-A015-D764B217A9CF}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FC5-4EB2-B619-DB9262A2D75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{AB6FCF99-D2D1-401C-88D5-E5488EE1BA29}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FC5-4EB2-B619-DB9262A2D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c:ext xmlns:c16="http://schemas.microsoft.com/office/drawing/2014/chart" uri="{C3380CC4-5D6E-409C-BE32-E72D297353CC}">
              <c16:uniqueId val="{00000013-FFC5-4EB2-B619-DB9262A2D753}"/>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0"/>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{14276561-3953-4E14-A3C4-83BE77100F99}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6F0-4EEA-A914-F821F5EA0B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{9E7491E8-4875-4B95-8815-0E9C8EBFD946}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F0-4EEA-A914-F821F5EA0B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{DAC500A1-6A48-4A80-B3FB-AA8D6AA38232}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F0-4EEA-A914-F821F5EA0B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{6CCBBE05-DC92-4752-B7D3-27855E7E7A4C}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F0-4EEA-A914-F821F5EA0B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{5AF5FB5E-FA53-4D5F-BEBD-095C81FCD494}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F0-4EEA-A914-F821F5EA0B2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{2501A2ED-DF09-4A6E-89B2-04214DDD2D2C}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6F0-4EEA-A914-F821F5EA0B2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{9DD9CFBC-CC6C-472A-96FD-9E7186881A11}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6F0-4EEA-A914-F821F5EA0B2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{3FC8CBEF-4737-4BB9-84B3-FEBF2C7C526A}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6F0-4EEA-A914-F821F5EA0B2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{2AFC8A6B-3443-4244-B947-1E67A77AEED8}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6F0-4EEA-A914-F821F5EA0B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12.2</c:v>
                </c:pt>
                <c:pt idx="16">
                  <c:v>11.7</c:v>
                </c:pt>
                <c:pt idx="24">
                  <c:v>11.3</c:v>
                </c:pt>
                <c:pt idx="32">
                  <c:v>11</c:v>
                </c:pt>
              </c:numCache>
            </c:numRef>
          </c:xVal>
          <c:yVal>
            <c:numRef>
              <c:f>公会計指標分析・財政指標組合せ分析表!$BP$73:$DC$73</c:f>
              <c:numCache>
                <c:formatCode>#,##0.0;"▲ "#,##0.0</c:formatCode>
                <c:ptCount val="40"/>
                <c:pt idx="0">
                  <c:v>113.5</c:v>
                </c:pt>
                <c:pt idx="8">
                  <c:v>105.4</c:v>
                </c:pt>
                <c:pt idx="16">
                  <c:v>99.9</c:v>
                </c:pt>
                <c:pt idx="24">
                  <c:v>91</c:v>
                </c:pt>
                <c:pt idx="32">
                  <c:v>82.1</c:v>
                </c:pt>
              </c:numCache>
            </c:numRef>
          </c:yVal>
          <c:smooth val="0"/>
          <c:extLst>
            <c:ext xmlns:c16="http://schemas.microsoft.com/office/drawing/2014/chart" uri="{C3380CC4-5D6E-409C-BE32-E72D297353CC}">
              <c16:uniqueId val="{00000009-86F0-4EEA-A914-F821F5EA0B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{D11F7F85-2311-402A-9EF6-EE99F8FA157F}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6F0-4EEA-A914-F821F5EA0B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{8AB6E523-74CD-46C1-9F30-4D5434DB68C8}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F0-4EEA-A914-F821F5EA0B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{8B6D2224-8F07-4A4B-B2EE-F5232C035DB2}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F0-4EEA-A914-F821F5EA0B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{1462302A-087A-4C76-9657-88B3624C96EB}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F0-4EEA-A914-F821F5EA0B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{8B3AF001-7B69-4A65-9C5D-907119546F1F}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F0-4EEA-A914-F821F5EA0B2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{FBA4845A-46E0-4A51-9DE7-DEECB6BDE8DE}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6F0-4EEA-A914-F821F5EA0B2E}"/>
                </c:ext>
              </c:extLst>
            </c:dLbl>
            <c:dLbl>
              <c:idx val="16"/>
              <c:layout>
                <c:manualLayout>
                  <c:x val="-3.9584438953675367E-2"/>
                  <c:y val="-4.428295775004845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{395B5C60-4171-4FE0-9CD1-F1B95640F39E}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6F0-4EEA-A914-F821F5EA0B2E}"/>
                </c:ext>
              </c:extLst>
            </c:dLbl>
            <c:dLbl>
              <c:idx val="24"/>
              <c:layout>
                <c:manualLayout>
                  <c:x val="-2.381154428454589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{1753E21F-D477-4FEC-A807-97DE53D3F6CA}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6F0-4EEA-A914-F821F5EA0B2E}"/>
                </c:ext>
              </c:extLst>
            </c:dLbl>
            <c:dLbl>
              <c:idx val="32"/>
              <c:layout>
                <c:manualLayout>
                  <c:x val="-3.1697991619110633E-2"/>
                  <c:y val="-8.055033642553935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{3C34FA01-0374-422F-B90F-803E2634735A}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6F0-4EEA-A914-F821F5EA0B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6.4</c:v>
                </c:pt>
                <c:pt idx="32">
                  <c:v>6.1</c:v>
                </c:pt>
              </c:numCache>
            </c:numRef>
          </c:xVal>
          <c:yVal>
            <c:numRef>
              <c:f>公会計指標分析・財政指標組合せ分析表!$BP$77:$DC$77</c:f>
              <c:numCache>
                <c:formatCode>#,##0.0;"▲ "#,##0.0</c:formatCode>
                <c:ptCount val="40"/>
                <c:pt idx="0">
                  <c:v>49.8</c:v>
                </c:pt>
                <c:pt idx="8">
                  <c:v>45.1</c:v>
                </c:pt>
                <c:pt idx="16">
                  <c:v>37.4</c:v>
                </c:pt>
                <c:pt idx="24">
                  <c:v>38.9</c:v>
                </c:pt>
                <c:pt idx="32">
                  <c:v>37.6</c:v>
                </c:pt>
              </c:numCache>
            </c:numRef>
          </c:yVal>
          <c:smooth val="0"/>
          <c:extLst>
            <c:ext xmlns:c16="http://schemas.microsoft.com/office/drawing/2014/chart" uri="{C3380CC4-5D6E-409C-BE32-E72D297353CC}">
              <c16:uniqueId val="{00000013-86F0-4EEA-A914-F821F5EA0B2E}"/>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元利償還金及び公営企業債の元利償還金に対する繰入金については，既往償還分の減少や近年の新規発行抑制及び低金利による資金調達等の影響により，前年度と比較して約１０億７千万円の減となった。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分子の控除財源である算入公債費等についても，都市計画税や市営住宅使用料等の充当可能特定財源のほか，基準財政需要額に算入された公債費がそれぞれ減少したことにより，約４億９千万円の減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これにより，実質公債費比率の分子合計では前年度と比較して約５億９千万円の減となった。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将来負担額については，前年度と比較して一般会計等に係る地方債の現在高が，既往償還分の減少に伴い約</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億３千万円減少したほか，天応第２期埋立地用地取得事業等の事業進捗に伴い債務負担行為に基づく支出予定額が約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億８千万円，下水道事業などの公営企業債等の繰入見込額が</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億２千万円，職員数の適正化の取組による職員数の減少に伴い退職手当負担見込額が約７億６千万円それぞれ減少したことから，合計で約</a:t>
          </a:r>
          <a:r>
            <a:rPr kumimoji="1" lang="en-US" altLang="ja-JP" sz="1200">
              <a:latin typeface="ＭＳ ゴシック" pitchFamily="49" charset="-128"/>
              <a:ea typeface="ＭＳ ゴシック" pitchFamily="49" charset="-128"/>
            </a:rPr>
            <a:t>88</a:t>
          </a:r>
          <a:r>
            <a:rPr kumimoji="1" lang="ja-JP" altLang="en-US" sz="1200">
              <a:latin typeface="ＭＳ ゴシック" pitchFamily="49" charset="-128"/>
              <a:ea typeface="ＭＳ ゴシック" pitchFamily="49" charset="-128"/>
            </a:rPr>
            <a:t>億円の減少となった。</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また，控除財源である充当可能財源等については，財政調整基金等の充当可能基金が約３千万円増加したものの，都市計画税や市営住宅使用料等の充当可能特定歳入が約</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億２千万円，地方債の既往償還分の減少に伴い公害防止事業債や合併特例債などの基準財政需要額に算入される公債費の見込額が約</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億３千万円それぞれ減少したため，合計で約</a:t>
          </a:r>
          <a:r>
            <a:rPr kumimoji="1" lang="en-US" altLang="ja-JP" sz="1200">
              <a:latin typeface="ＭＳ ゴシック" pitchFamily="49" charset="-128"/>
              <a:ea typeface="ＭＳ ゴシック" pitchFamily="49" charset="-128"/>
            </a:rPr>
            <a:t>38</a:t>
          </a:r>
          <a:r>
            <a:rPr kumimoji="1" lang="ja-JP" altLang="en-US" sz="1200">
              <a:latin typeface="ＭＳ ゴシック" pitchFamily="49" charset="-128"/>
              <a:ea typeface="ＭＳ ゴシック" pitchFamily="49" charset="-128"/>
            </a:rPr>
            <a:t>億円の減となった。これにより，分子合計では，前年度と比較して約</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億円の減となった。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おいて地方交付税が大きく減少した一方で，歳出では市内産業団地への企業立地の進展に伴い企業立地助成が大きく増加したため，決算収支を整えるため財政調整基金を１５億円，減債基金を２億円取り崩したことにより，基金全体としては約１２億円の減となっっ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・災害関連経費の増により，短期的に財政調整基金等の取り崩しが増加するものの，中長期的には一定程度の残高に増加してく見込み。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・地域振興基金：呉市民の連帯の強化と地域振興のための事業の費用に充てるため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・公園墓地管理運営基金：呉市公園墓地の管理運営に要する費用に充てるため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年度に積み立てた広島県未来の地域づくり応援交付金の配分額相当分を取り崩したことにより減少</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・博物館推進基金：指定管理者からの相当程度の納付金があっため，約３千万円積立したことにより，増加</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・地域振興基金：原資である合併特例債が平成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年度末をもって終了するため，市の方針による活用のため，取り崩しが見込まれる。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・決算収支を整えるため，２億円取り崩したことによる減少</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・災害関連経費の増により，短期的に取り崩しが増加していく見込み。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227,965
224,757
352.80
98,198,247
96,768,221
1,049,646
55,840,483
122,567,090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値を若干下回っているものの，５割以上を償却している。老朽化に伴う更新等が間近に控えているため，長寿命化計画などに基づき，計画的更新等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96732</xdr:rowOff>
    </xdr:from>
    <xdr:to>
      <xdr:col>15</xdr:col>
      <xdr:colOff>187325</xdr:colOff>
      <xdr:row>32</xdr:row>
      <xdr:rowOff>26882</xdr:rowOff>
    </xdr:to>
    <xdr:sp macro="" textlink="">
      <xdr:nvSpPr>
        <xdr:cNvPr id="72" name="フローチャート: 判断 71"/>
        <xdr:cNvSpPr/>
      </xdr:nvSpPr>
      <xdr:spPr>
        <a:xfrm>
          <a:off x="3238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8" name="楕円 77"/>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106274</xdr:rowOff>
    </xdr:from>
    <xdr:ext cx="405111" cy="259045"/>
    <xdr:sp macro="" textlink="">
      <xdr:nvSpPr>
        <xdr:cNvPr id="79" name="有形固定資産減価償却率該当値テキスト"/>
        <xdr:cNvSpPr txBox="1"/>
      </xdr:nvSpPr>
      <xdr:spPr>
        <a:xfrm>
          <a:off x="4813300" y="602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17568</xdr:rowOff>
    </xdr:from>
    <xdr:to>
      <xdr:col>19</xdr:col>
      <xdr:colOff>187325</xdr:colOff>
      <xdr:row>31</xdr:row>
      <xdr:rowOff>119168</xdr:rowOff>
    </xdr:to>
    <xdr:sp macro="" textlink="">
      <xdr:nvSpPr>
        <xdr:cNvPr id="80" name="楕円 79"/>
        <xdr:cNvSpPr/>
      </xdr:nvSpPr>
      <xdr:spPr>
        <a:xfrm>
          <a:off x="4000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7197</xdr:rowOff>
    </xdr:from>
    <xdr:to>
      <xdr:col>23</xdr:col>
      <xdr:colOff>85725</xdr:colOff>
      <xdr:row>31</xdr:row>
      <xdr:rowOff>68368</xdr:rowOff>
    </xdr:to>
    <xdr:cxnSp macro="">
      <xdr:nvCxnSpPr>
        <xdr:cNvPr id="81" name="直線コネクタ 80"/>
        <xdr:cNvCxnSpPr/>
      </xdr:nvCxnSpPr>
      <xdr:spPr>
        <a:xfrm flipV="1">
          <a:off x="4051300" y="609367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43409</xdr:rowOff>
    </xdr:from>
    <xdr:ext cx="405111" cy="259045"/>
    <xdr:sp macro="" textlink="">
      <xdr:nvSpPr>
        <xdr:cNvPr id="83" name="n_2aveValue有形固定資産減価償却率"/>
        <xdr:cNvSpPr txBox="1"/>
      </xdr:nvSpPr>
      <xdr:spPr>
        <a:xfrm>
          <a:off x="3086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110295</xdr:rowOff>
    </xdr:from>
    <xdr:ext cx="405111" cy="259045"/>
    <xdr:sp macro="" textlink="">
      <xdr:nvSpPr>
        <xdr:cNvPr id="84" name="n_1mainValue有形固定資産減価償却率"/>
        <xdr:cNvSpPr txBox="1"/>
      </xdr:nvSpPr>
      <xdr:spPr>
        <a:xfrm>
          <a:off x="38360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，交付税，市税の減により減少し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，経常経費充当額が横ばいの推移を見込んで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分子の将来負担額は</a:t>
          </a:r>
          <a:r>
            <a:rPr kumimoji="1" lang="ja-JP" altLang="en-US" sz="1100">
              <a:latin typeface="ＭＳ Ｐゴシック" panose="020B0600070205080204" pitchFamily="50" charset="-128"/>
              <a:ea typeface="ＭＳ Ｐゴシック" panose="020B0600070205080204" pitchFamily="50" charset="-128"/>
            </a:rPr>
            <a:t>市債残高の減， 債務負担行為に基づく支出予定額の減，職員数の減少に伴う退職手当負担見込額の減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債の償還が進むこと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などにより，分母</a:t>
          </a:r>
          <a:r>
            <a:rPr kumimoji="1" lang="ja-JP" altLang="en-US" sz="1100">
              <a:latin typeface="ＭＳ Ｐゴシック" panose="020B0600070205080204" pitchFamily="50" charset="-128"/>
              <a:ea typeface="ＭＳ Ｐゴシック" panose="020B0600070205080204" pitchFamily="50" charset="-128"/>
            </a:rPr>
            <a:t>と比較し，大きく減少する。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これらのことから，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債務償還可能年数については，類似団体内平均値を上回っているが，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減少していくと見込む。</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73730</xdr:rowOff>
    </xdr:from>
    <xdr:to>
      <xdr:col>76</xdr:col>
      <xdr:colOff>73025</xdr:colOff>
      <xdr:row>29</xdr:row>
      <xdr:rowOff>3880</xdr:rowOff>
    </xdr:to>
    <xdr:sp macro="" textlink="">
      <xdr:nvSpPr>
        <xdr:cNvPr id="125" name="楕円 124"/>
        <xdr:cNvSpPr/>
      </xdr:nvSpPr>
      <xdr:spPr>
        <a:xfrm>
          <a:off x="14744700" y="56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96607</xdr:rowOff>
    </xdr:from>
    <xdr:ext cx="340478" cy="259045"/>
    <xdr:sp macro="" textlink="">
      <xdr:nvSpPr>
        <xdr:cNvPr id="126" name="債務償還可能年数該当値テキスト"/>
        <xdr:cNvSpPr txBox="1"/>
      </xdr:nvSpPr>
      <xdr:spPr>
        <a:xfrm>
          <a:off x="14846300" y="54972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227,965
224,757
352.80
98,198,247
96,768,221
1,049,646
55,840,483
122,567,090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91694</xdr:rowOff>
    </xdr:from>
    <xdr:to>
      <xdr:col>15</xdr:col>
      <xdr:colOff>101600</xdr:colOff>
      <xdr:row>40</xdr:row>
      <xdr:rowOff>21844</xdr:rowOff>
    </xdr:to>
    <xdr:sp macro="" textlink="">
      <xdr:nvSpPr>
        <xdr:cNvPr id="62" name="フローチャート: 判断 61"/>
        <xdr:cNvSpPr/>
      </xdr:nvSpPr>
      <xdr:spPr>
        <a:xfrm>
          <a:off x="2857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55118</xdr:rowOff>
    </xdr:from>
    <xdr:to>
      <xdr:col>24</xdr:col>
      <xdr:colOff>114300</xdr:colOff>
      <xdr:row>39</xdr:row>
      <xdr:rowOff>156718</xdr:rowOff>
    </xdr:to>
    <xdr:sp macro="" textlink="">
      <xdr:nvSpPr>
        <xdr:cNvPr id="68" name="楕円 67"/>
        <xdr:cNvSpPr/>
      </xdr:nvSpPr>
      <xdr:spPr>
        <a:xfrm>
          <a:off x="4584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33545</xdr:rowOff>
    </xdr:from>
    <xdr:ext cx="405111" cy="259045"/>
    <xdr:sp macro="" textlink="">
      <xdr:nvSpPr>
        <xdr:cNvPr id="69" name="【道路】&#10;有形固定資産減価償却率該当値テキスト"/>
        <xdr:cNvSpPr txBox="1"/>
      </xdr:nvSpPr>
      <xdr:spPr>
        <a:xfrm>
          <a:off x="4673600"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100838</xdr:rowOff>
    </xdr:from>
    <xdr:to>
      <xdr:col>20</xdr:col>
      <xdr:colOff>38100</xdr:colOff>
      <xdr:row>40</xdr:row>
      <xdr:rowOff>30988</xdr:rowOff>
    </xdr:to>
    <xdr:sp macro="" textlink="">
      <xdr:nvSpPr>
        <xdr:cNvPr id="70" name="楕円 69"/>
        <xdr:cNvSpPr/>
      </xdr:nvSpPr>
      <xdr:spPr>
        <a:xfrm>
          <a:off x="3746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105918</xdr:rowOff>
    </xdr:from>
    <xdr:to>
      <xdr:col>24</xdr:col>
      <xdr:colOff>63500</xdr:colOff>
      <xdr:row>39</xdr:row>
      <xdr:rowOff>151638</xdr:rowOff>
    </xdr:to>
    <xdr:cxnSp macro="">
      <xdr:nvCxnSpPr>
        <xdr:cNvPr id="71" name="直線コネクタ 70"/>
        <xdr:cNvCxnSpPr/>
      </xdr:nvCxnSpPr>
      <xdr:spPr>
        <a:xfrm flipV="1">
          <a:off x="3797300" y="6792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38371</xdr:rowOff>
    </xdr:from>
    <xdr:ext cx="405111" cy="259045"/>
    <xdr:sp macro="" textlink="">
      <xdr:nvSpPr>
        <xdr:cNvPr id="73" name="n_2aveValue【道路】&#10;有形固定資産減価償却率"/>
        <xdr:cNvSpPr txBox="1"/>
      </xdr:nvSpPr>
      <xdr:spPr>
        <a:xfrm>
          <a:off x="2705744" y="655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22115</xdr:rowOff>
    </xdr:from>
    <xdr:ext cx="405111" cy="259045"/>
    <xdr:sp macro="" textlink="">
      <xdr:nvSpPr>
        <xdr:cNvPr id="74" name="n_1mainValue【道路】&#10;有形固定資産減価償却率"/>
        <xdr:cNvSpPr txBox="1"/>
      </xdr:nvSpPr>
      <xdr:spPr>
        <a:xfrm>
          <a:off x="35820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128161</xdr:rowOff>
    </xdr:from>
    <xdr:to>
      <xdr:col>46</xdr:col>
      <xdr:colOff>38100</xdr:colOff>
      <xdr:row>39</xdr:row>
      <xdr:rowOff>58311</xdr:rowOff>
    </xdr:to>
    <xdr:sp macro="" textlink="">
      <xdr:nvSpPr>
        <xdr:cNvPr id="108" name="フローチャート: 判断 107"/>
        <xdr:cNvSpPr/>
      </xdr:nvSpPr>
      <xdr:spPr>
        <a:xfrm>
          <a:off x="8699500" y="664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1669</xdr:rowOff>
    </xdr:from>
    <xdr:to>
      <xdr:col>55</xdr:col>
      <xdr:colOff>50800</xdr:colOff>
      <xdr:row>37</xdr:row>
      <xdr:rowOff>103269</xdr:rowOff>
    </xdr:to>
    <xdr:sp macro="" textlink="">
      <xdr:nvSpPr>
        <xdr:cNvPr id="114" name="楕円 113"/>
        <xdr:cNvSpPr/>
      </xdr:nvSpPr>
      <xdr:spPr>
        <a:xfrm>
          <a:off x="10426700" y="63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24546</xdr:rowOff>
    </xdr:from>
    <xdr:ext cx="469744" cy="259045"/>
    <xdr:sp macro="" textlink="">
      <xdr:nvSpPr>
        <xdr:cNvPr id="115" name="【道路】&#10;一人当たり延長該当値テキスト"/>
        <xdr:cNvSpPr txBox="1"/>
      </xdr:nvSpPr>
      <xdr:spPr>
        <a:xfrm>
          <a:off x="10515600" y="619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13752</xdr:rowOff>
    </xdr:from>
    <xdr:to>
      <xdr:col>50</xdr:col>
      <xdr:colOff>165100</xdr:colOff>
      <xdr:row>37</xdr:row>
      <xdr:rowOff>115352</xdr:rowOff>
    </xdr:to>
    <xdr:sp macro="" textlink="">
      <xdr:nvSpPr>
        <xdr:cNvPr id="116" name="楕円 115"/>
        <xdr:cNvSpPr/>
      </xdr:nvSpPr>
      <xdr:spPr>
        <a:xfrm>
          <a:off x="9588500" y="6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52469</xdr:rowOff>
    </xdr:from>
    <xdr:to>
      <xdr:col>55</xdr:col>
      <xdr:colOff>0</xdr:colOff>
      <xdr:row>37</xdr:row>
      <xdr:rowOff>64552</xdr:rowOff>
    </xdr:to>
    <xdr:cxnSp macro="">
      <xdr:nvCxnSpPr>
        <xdr:cNvPr id="117" name="直線コネクタ 116"/>
        <xdr:cNvCxnSpPr/>
      </xdr:nvCxnSpPr>
      <xdr:spPr>
        <a:xfrm flipV="1">
          <a:off x="9639300" y="639611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74838</xdr:rowOff>
    </xdr:from>
    <xdr:ext cx="469744" cy="259045"/>
    <xdr:sp macro="" textlink="">
      <xdr:nvSpPr>
        <xdr:cNvPr id="119" name="n_2aveValue【道路】&#10;一人当たり延長"/>
        <xdr:cNvSpPr txBox="1"/>
      </xdr:nvSpPr>
      <xdr:spPr>
        <a:xfrm>
          <a:off x="8515427" y="641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131879</xdr:rowOff>
    </xdr:from>
    <xdr:ext cx="469744" cy="259045"/>
    <xdr:sp macro="" textlink="">
      <xdr:nvSpPr>
        <xdr:cNvPr id="120" name="n_1mainValue【道路】&#10;一人当たり延長"/>
        <xdr:cNvSpPr txBox="1"/>
      </xdr:nvSpPr>
      <xdr:spPr>
        <a:xfrm>
          <a:off x="9391727" y="61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116840</xdr:rowOff>
    </xdr:from>
    <xdr:to>
      <xdr:col>15</xdr:col>
      <xdr:colOff>101600</xdr:colOff>
      <xdr:row>59</xdr:row>
      <xdr:rowOff>46990</xdr:rowOff>
    </xdr:to>
    <xdr:sp macro="" textlink="">
      <xdr:nvSpPr>
        <xdr:cNvPr id="152" name="フローチャート: 判断 151"/>
        <xdr:cNvSpPr/>
      </xdr:nvSpPr>
      <xdr:spPr>
        <a:xfrm>
          <a:off x="2857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69215</xdr:rowOff>
    </xdr:from>
    <xdr:to>
      <xdr:col>24</xdr:col>
      <xdr:colOff>114300</xdr:colOff>
      <xdr:row>57</xdr:row>
      <xdr:rowOff>170815</xdr:rowOff>
    </xdr:to>
    <xdr:sp macro="" textlink="">
      <xdr:nvSpPr>
        <xdr:cNvPr id="158" name="楕円 157"/>
        <xdr:cNvSpPr/>
      </xdr:nvSpPr>
      <xdr:spPr>
        <a:xfrm>
          <a:off x="45847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92092</xdr:rowOff>
    </xdr:from>
    <xdr:ext cx="405111" cy="259045"/>
    <xdr:sp macro="" textlink="">
      <xdr:nvSpPr>
        <xdr:cNvPr id="159" name="【橋りょう・トンネル】&#10;有形固定資産減価償却率該当値テキスト"/>
        <xdr:cNvSpPr txBox="1"/>
      </xdr:nvSpPr>
      <xdr:spPr>
        <a:xfrm>
          <a:off x="4673600"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101600</xdr:rowOff>
    </xdr:from>
    <xdr:to>
      <xdr:col>20</xdr:col>
      <xdr:colOff>38100</xdr:colOff>
      <xdr:row>58</xdr:row>
      <xdr:rowOff>31750</xdr:rowOff>
    </xdr:to>
    <xdr:sp macro="" textlink="">
      <xdr:nvSpPr>
        <xdr:cNvPr id="160" name="楕円 159"/>
        <xdr:cNvSpPr/>
      </xdr:nvSpPr>
      <xdr:spPr>
        <a:xfrm>
          <a:off x="3746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120015</xdr:rowOff>
    </xdr:from>
    <xdr:to>
      <xdr:col>24</xdr:col>
      <xdr:colOff>63500</xdr:colOff>
      <xdr:row>57</xdr:row>
      <xdr:rowOff>152400</xdr:rowOff>
    </xdr:to>
    <xdr:cxnSp macro="">
      <xdr:nvCxnSpPr>
        <xdr:cNvPr id="161" name="直線コネクタ 160"/>
        <xdr:cNvCxnSpPr/>
      </xdr:nvCxnSpPr>
      <xdr:spPr>
        <a:xfrm flipV="1">
          <a:off x="3797300" y="98926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163" name="n_2aveValue【橋りょう・トンネル】&#10;有形固定資産減価償却率"/>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48277</xdr:rowOff>
    </xdr:from>
    <xdr:ext cx="405111" cy="259045"/>
    <xdr:sp macro="" textlink="">
      <xdr:nvSpPr>
        <xdr:cNvPr id="164" name="n_1mainValue【橋りょう・トンネル】&#10;有形固定資産減価償却率"/>
        <xdr:cNvSpPr txBox="1"/>
      </xdr:nvSpPr>
      <xdr:spPr>
        <a:xfrm>
          <a:off x="358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94" name="フローチャート: 判断 19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68872</xdr:rowOff>
    </xdr:from>
    <xdr:to>
      <xdr:col>55</xdr:col>
      <xdr:colOff>50800</xdr:colOff>
      <xdr:row>57</xdr:row>
      <xdr:rowOff>170472</xdr:rowOff>
    </xdr:to>
    <xdr:sp macro="" textlink="">
      <xdr:nvSpPr>
        <xdr:cNvPr id="200" name="楕円 199"/>
        <xdr:cNvSpPr/>
      </xdr:nvSpPr>
      <xdr:spPr>
        <a:xfrm>
          <a:off x="10426700" y="98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91749</xdr:rowOff>
    </xdr:from>
    <xdr:ext cx="599010" cy="259045"/>
    <xdr:sp macro="" textlink="">
      <xdr:nvSpPr>
        <xdr:cNvPr id="201" name="【橋りょう・トンネル】&#10;一人当たり有形固定資産（償却資産）額該当値テキスト"/>
        <xdr:cNvSpPr txBox="1"/>
      </xdr:nvSpPr>
      <xdr:spPr>
        <a:xfrm>
          <a:off x="10515600" y="96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83562</xdr:rowOff>
    </xdr:from>
    <xdr:to>
      <xdr:col>50</xdr:col>
      <xdr:colOff>165100</xdr:colOff>
      <xdr:row>58</xdr:row>
      <xdr:rowOff>13712</xdr:rowOff>
    </xdr:to>
    <xdr:sp macro="" textlink="">
      <xdr:nvSpPr>
        <xdr:cNvPr id="202" name="楕円 201"/>
        <xdr:cNvSpPr/>
      </xdr:nvSpPr>
      <xdr:spPr>
        <a:xfrm>
          <a:off x="9588500" y="98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119672</xdr:rowOff>
    </xdr:from>
    <xdr:to>
      <xdr:col>55</xdr:col>
      <xdr:colOff>0</xdr:colOff>
      <xdr:row>57</xdr:row>
      <xdr:rowOff>134362</xdr:rowOff>
    </xdr:to>
    <xdr:cxnSp macro="">
      <xdr:nvCxnSpPr>
        <xdr:cNvPr id="203" name="直線コネクタ 202"/>
        <xdr:cNvCxnSpPr/>
      </xdr:nvCxnSpPr>
      <xdr:spPr>
        <a:xfrm flipV="1">
          <a:off x="9639300" y="9892322"/>
          <a:ext cx="838200" cy="1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05"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30239</xdr:rowOff>
    </xdr:from>
    <xdr:ext cx="599010" cy="259045"/>
    <xdr:sp macro="" textlink="">
      <xdr:nvSpPr>
        <xdr:cNvPr id="206" name="n_1mainValue【橋りょう・トンネル】&#10;一人当たり有形固定資産（償却資産）額"/>
        <xdr:cNvSpPr txBox="1"/>
      </xdr:nvSpPr>
      <xdr:spPr>
        <a:xfrm>
          <a:off x="9327095" y="963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36"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39" name="フローチャート: 判断 238"/>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45" name="楕円 244"/>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246" name="【公営住宅】&#10;有形固定資産減価償却率該当値テキスト"/>
        <xdr:cNvSpPr txBox="1"/>
      </xdr:nvSpPr>
      <xdr:spPr>
        <a:xfrm>
          <a:off x="4673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47" name="楕円 246"/>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129539</xdr:rowOff>
    </xdr:to>
    <xdr:cxnSp macro="">
      <xdr:nvCxnSpPr>
        <xdr:cNvPr id="248" name="直線コネクタ 247"/>
        <xdr:cNvCxnSpPr/>
      </xdr:nvCxnSpPr>
      <xdr:spPr>
        <a:xfrm flipV="1">
          <a:off x="3797300" y="141084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9"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50"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251" name="n_1main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78"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159665</xdr:rowOff>
    </xdr:from>
    <xdr:to>
      <xdr:col>46</xdr:col>
      <xdr:colOff>38100</xdr:colOff>
      <xdr:row>84</xdr:row>
      <xdr:rowOff>89815</xdr:rowOff>
    </xdr:to>
    <xdr:sp macro="" textlink="">
      <xdr:nvSpPr>
        <xdr:cNvPr id="281" name="フローチャート: 判断 280"/>
        <xdr:cNvSpPr/>
      </xdr:nvSpPr>
      <xdr:spPr>
        <a:xfrm>
          <a:off x="8699500" y="143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104342</xdr:rowOff>
    </xdr:from>
    <xdr:to>
      <xdr:col>55</xdr:col>
      <xdr:colOff>50800</xdr:colOff>
      <xdr:row>81</xdr:row>
      <xdr:rowOff>34492</xdr:rowOff>
    </xdr:to>
    <xdr:sp macro="" textlink="">
      <xdr:nvSpPr>
        <xdr:cNvPr id="287" name="楕円 286"/>
        <xdr:cNvSpPr/>
      </xdr:nvSpPr>
      <xdr:spPr>
        <a:xfrm>
          <a:off x="10426700" y="138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127219</xdr:rowOff>
    </xdr:from>
    <xdr:ext cx="469744" cy="259045"/>
    <xdr:sp macro="" textlink="">
      <xdr:nvSpPr>
        <xdr:cNvPr id="288" name="【公営住宅】&#10;一人当たり面積該当値テキスト"/>
        <xdr:cNvSpPr txBox="1"/>
      </xdr:nvSpPr>
      <xdr:spPr>
        <a:xfrm>
          <a:off x="10515600" y="136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116230</xdr:rowOff>
    </xdr:from>
    <xdr:to>
      <xdr:col>50</xdr:col>
      <xdr:colOff>165100</xdr:colOff>
      <xdr:row>81</xdr:row>
      <xdr:rowOff>46380</xdr:rowOff>
    </xdr:to>
    <xdr:sp macro="" textlink="">
      <xdr:nvSpPr>
        <xdr:cNvPr id="289" name="楕円 288"/>
        <xdr:cNvSpPr/>
      </xdr:nvSpPr>
      <xdr:spPr>
        <a:xfrm>
          <a:off x="9588500" y="138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155142</xdr:rowOff>
    </xdr:from>
    <xdr:to>
      <xdr:col>55</xdr:col>
      <xdr:colOff>0</xdr:colOff>
      <xdr:row>80</xdr:row>
      <xdr:rowOff>167030</xdr:rowOff>
    </xdr:to>
    <xdr:cxnSp macro="">
      <xdr:nvCxnSpPr>
        <xdr:cNvPr id="290" name="直線コネクタ 289"/>
        <xdr:cNvCxnSpPr/>
      </xdr:nvCxnSpPr>
      <xdr:spPr>
        <a:xfrm flipV="1">
          <a:off x="9639300" y="13871142"/>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291"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106342</xdr:rowOff>
    </xdr:from>
    <xdr:ext cx="469744" cy="259045"/>
    <xdr:sp macro="" textlink="">
      <xdr:nvSpPr>
        <xdr:cNvPr id="292" name="n_2aveValue【公営住宅】&#10;一人当たり面積"/>
        <xdr:cNvSpPr txBox="1"/>
      </xdr:nvSpPr>
      <xdr:spPr>
        <a:xfrm>
          <a:off x="8515427" y="141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62907</xdr:rowOff>
    </xdr:from>
    <xdr:ext cx="469744" cy="259045"/>
    <xdr:sp macro="" textlink="">
      <xdr:nvSpPr>
        <xdr:cNvPr id="293" name="n_1mainValue【公営住宅】&#10;一人当たり面積"/>
        <xdr:cNvSpPr txBox="1"/>
      </xdr:nvSpPr>
      <xdr:spPr>
        <a:xfrm>
          <a:off x="9391727" y="1360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43832</xdr:rowOff>
    </xdr:from>
    <xdr:ext cx="405111" cy="259045"/>
    <xdr:sp macro="" textlink="">
      <xdr:nvSpPr>
        <xdr:cNvPr id="323" name="【港湾・漁港】&#10;有形固定資産減価償却率平均値テキスト"/>
        <xdr:cNvSpPr txBox="1"/>
      </xdr:nvSpPr>
      <xdr:spPr>
        <a:xfrm>
          <a:off x="467360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26" name="フローチャート: 判断 325"/>
        <xdr:cNvSpPr/>
      </xdr:nvSpPr>
      <xdr:spPr>
        <a:xfrm>
          <a:off x="2857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xdr:rowOff>
    </xdr:from>
    <xdr:to>
      <xdr:col>24</xdr:col>
      <xdr:colOff>114300</xdr:colOff>
      <xdr:row>103</xdr:row>
      <xdr:rowOff>117475</xdr:rowOff>
    </xdr:to>
    <xdr:sp macro="" textlink="">
      <xdr:nvSpPr>
        <xdr:cNvPr id="332" name="楕円 331"/>
        <xdr:cNvSpPr/>
      </xdr:nvSpPr>
      <xdr:spPr>
        <a:xfrm>
          <a:off x="4584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38752</xdr:rowOff>
    </xdr:from>
    <xdr:ext cx="405111" cy="259045"/>
    <xdr:sp macro="" textlink="">
      <xdr:nvSpPr>
        <xdr:cNvPr id="333" name="【港湾・漁港】&#10;有形固定資産減価償却率該当値テキスト"/>
        <xdr:cNvSpPr txBox="1"/>
      </xdr:nvSpPr>
      <xdr:spPr>
        <a:xfrm>
          <a:off x="4673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31114</xdr:rowOff>
    </xdr:from>
    <xdr:to>
      <xdr:col>20</xdr:col>
      <xdr:colOff>38100</xdr:colOff>
      <xdr:row>103</xdr:row>
      <xdr:rowOff>132714</xdr:rowOff>
    </xdr:to>
    <xdr:sp macro="" textlink="">
      <xdr:nvSpPr>
        <xdr:cNvPr id="334" name="楕円 333"/>
        <xdr:cNvSpPr/>
      </xdr:nvSpPr>
      <xdr:spPr>
        <a:xfrm>
          <a:off x="3746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66675</xdr:rowOff>
    </xdr:from>
    <xdr:to>
      <xdr:col>24</xdr:col>
      <xdr:colOff>63500</xdr:colOff>
      <xdr:row>103</xdr:row>
      <xdr:rowOff>81914</xdr:rowOff>
    </xdr:to>
    <xdr:cxnSp macro="">
      <xdr:nvCxnSpPr>
        <xdr:cNvPr id="335" name="直線コネクタ 334"/>
        <xdr:cNvCxnSpPr/>
      </xdr:nvCxnSpPr>
      <xdr:spPr>
        <a:xfrm flipV="1">
          <a:off x="3797300" y="177260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3827</xdr:rowOff>
    </xdr:from>
    <xdr:ext cx="405111" cy="259045"/>
    <xdr:sp macro="" textlink="">
      <xdr:nvSpPr>
        <xdr:cNvPr id="336" name="n_1aveValue【港湾・漁港】&#10;有形固定資産減価償却率"/>
        <xdr:cNvSpPr txBox="1"/>
      </xdr:nvSpPr>
      <xdr:spPr>
        <a:xfrm>
          <a:off x="3582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37" name="n_2aveValue【港湾・漁港】&#10;有形固定資産減価償却率"/>
        <xdr:cNvSpPr txBox="1"/>
      </xdr:nvSpPr>
      <xdr:spPr>
        <a:xfrm>
          <a:off x="2705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149241</xdr:rowOff>
    </xdr:from>
    <xdr:ext cx="405111" cy="259045"/>
    <xdr:sp macro="" textlink="">
      <xdr:nvSpPr>
        <xdr:cNvPr id="338" name="n_1mainValue【港湾・漁港】&#10;有形固定資産減価償却率"/>
        <xdr:cNvSpPr txBox="1"/>
      </xdr:nvSpPr>
      <xdr:spPr>
        <a:xfrm>
          <a:off x="3582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59335</xdr:rowOff>
    </xdr:from>
    <xdr:ext cx="534377" cy="259045"/>
    <xdr:sp macro="" textlink="">
      <xdr:nvSpPr>
        <xdr:cNvPr id="367" name="【港湾・漁港】&#10;一人当たり有形固定資産（償却資産）額平均値テキスト"/>
        <xdr:cNvSpPr txBox="1"/>
      </xdr:nvSpPr>
      <xdr:spPr>
        <a:xfrm>
          <a:off x="10515600" y="1840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71878</xdr:rowOff>
    </xdr:from>
    <xdr:to>
      <xdr:col>46</xdr:col>
      <xdr:colOff>38100</xdr:colOff>
      <xdr:row>108</xdr:row>
      <xdr:rowOff>2028</xdr:rowOff>
    </xdr:to>
    <xdr:sp macro="" textlink="">
      <xdr:nvSpPr>
        <xdr:cNvPr id="370" name="フローチャート: 判断 369"/>
        <xdr:cNvSpPr/>
      </xdr:nvSpPr>
      <xdr:spPr>
        <a:xfrm>
          <a:off x="8699500" y="1841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63230</xdr:rowOff>
    </xdr:from>
    <xdr:to>
      <xdr:col>55</xdr:col>
      <xdr:colOff>50800</xdr:colOff>
      <xdr:row>99</xdr:row>
      <xdr:rowOff>164830</xdr:rowOff>
    </xdr:to>
    <xdr:sp macro="" textlink="">
      <xdr:nvSpPr>
        <xdr:cNvPr id="376" name="楕円 375"/>
        <xdr:cNvSpPr/>
      </xdr:nvSpPr>
      <xdr:spPr>
        <a:xfrm>
          <a:off x="10426700" y="170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16257</xdr:rowOff>
    </xdr:from>
    <xdr:ext cx="599010" cy="259045"/>
    <xdr:sp macro="" textlink="">
      <xdr:nvSpPr>
        <xdr:cNvPr id="377" name="【港湾・漁港】&#10;一人当たり有形固定資産（償却資産）額該当値テキスト"/>
        <xdr:cNvSpPr txBox="1"/>
      </xdr:nvSpPr>
      <xdr:spPr>
        <a:xfrm>
          <a:off x="10515600" y="1698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107113</xdr:rowOff>
    </xdr:from>
    <xdr:to>
      <xdr:col>50</xdr:col>
      <xdr:colOff>165100</xdr:colOff>
      <xdr:row>100</xdr:row>
      <xdr:rowOff>37263</xdr:rowOff>
    </xdr:to>
    <xdr:sp macro="" textlink="">
      <xdr:nvSpPr>
        <xdr:cNvPr id="378" name="楕円 377"/>
        <xdr:cNvSpPr/>
      </xdr:nvSpPr>
      <xdr:spPr>
        <a:xfrm>
          <a:off x="9588500" y="170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114030</xdr:rowOff>
    </xdr:from>
    <xdr:to>
      <xdr:col>55</xdr:col>
      <xdr:colOff>0</xdr:colOff>
      <xdr:row>99</xdr:row>
      <xdr:rowOff>157913</xdr:rowOff>
    </xdr:to>
    <xdr:cxnSp macro="">
      <xdr:nvCxnSpPr>
        <xdr:cNvPr id="379" name="直線コネクタ 378"/>
        <xdr:cNvCxnSpPr/>
      </xdr:nvCxnSpPr>
      <xdr:spPr>
        <a:xfrm flipV="1">
          <a:off x="9639300" y="17087580"/>
          <a:ext cx="8382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158932</xdr:rowOff>
    </xdr:from>
    <xdr:ext cx="534377" cy="259045"/>
    <xdr:sp macro="" textlink="">
      <xdr:nvSpPr>
        <xdr:cNvPr id="380" name="n_1aveValue【港湾・漁港】&#10;一人当たり有形固定資産（償却資産）額"/>
        <xdr:cNvSpPr txBox="1"/>
      </xdr:nvSpPr>
      <xdr:spPr>
        <a:xfrm>
          <a:off x="9359411" y="185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18555</xdr:rowOff>
    </xdr:from>
    <xdr:ext cx="534377" cy="259045"/>
    <xdr:sp macro="" textlink="">
      <xdr:nvSpPr>
        <xdr:cNvPr id="381" name="n_2aveValue【港湾・漁港】&#10;一人当たり有形固定資産（償却資産）額"/>
        <xdr:cNvSpPr txBox="1"/>
      </xdr:nvSpPr>
      <xdr:spPr>
        <a:xfrm>
          <a:off x="8483111" y="181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53790</xdr:rowOff>
    </xdr:from>
    <xdr:ext cx="599010" cy="259045"/>
    <xdr:sp macro="" textlink="">
      <xdr:nvSpPr>
        <xdr:cNvPr id="382" name="n_1mainValue【港湾・漁港】&#10;一人当たり有形固定資産（償却資産）額"/>
        <xdr:cNvSpPr txBox="1"/>
      </xdr:nvSpPr>
      <xdr:spPr>
        <a:xfrm>
          <a:off x="9327095" y="168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10"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100838</xdr:rowOff>
    </xdr:from>
    <xdr:to>
      <xdr:col>76</xdr:col>
      <xdr:colOff>165100</xdr:colOff>
      <xdr:row>37</xdr:row>
      <xdr:rowOff>30988</xdr:rowOff>
    </xdr:to>
    <xdr:sp macro="" textlink="">
      <xdr:nvSpPr>
        <xdr:cNvPr id="413" name="フローチャート: 判断 412"/>
        <xdr:cNvSpPr/>
      </xdr:nvSpPr>
      <xdr:spPr>
        <a:xfrm>
          <a:off x="14541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xdr:rowOff>
    </xdr:from>
    <xdr:to>
      <xdr:col>85</xdr:col>
      <xdr:colOff>177800</xdr:colOff>
      <xdr:row>36</xdr:row>
      <xdr:rowOff>101854</xdr:rowOff>
    </xdr:to>
    <xdr:sp macro="" textlink="">
      <xdr:nvSpPr>
        <xdr:cNvPr id="419" name="楕円 418"/>
        <xdr:cNvSpPr/>
      </xdr:nvSpPr>
      <xdr:spPr>
        <a:xfrm>
          <a:off x="162687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23131</xdr:rowOff>
    </xdr:from>
    <xdr:ext cx="405111" cy="259045"/>
    <xdr:sp macro="" textlink="">
      <xdr:nvSpPr>
        <xdr:cNvPr id="420" name="【認定こども園・幼稚園・保育所】&#10;有形固定資産減価償却率該当値テキスト"/>
        <xdr:cNvSpPr txBox="1"/>
      </xdr:nvSpPr>
      <xdr:spPr>
        <a:xfrm>
          <a:off x="16357600" y="602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32258</xdr:rowOff>
    </xdr:from>
    <xdr:to>
      <xdr:col>81</xdr:col>
      <xdr:colOff>101600</xdr:colOff>
      <xdr:row>36</xdr:row>
      <xdr:rowOff>133858</xdr:rowOff>
    </xdr:to>
    <xdr:sp macro="" textlink="">
      <xdr:nvSpPr>
        <xdr:cNvPr id="421" name="楕円 420"/>
        <xdr:cNvSpPr/>
      </xdr:nvSpPr>
      <xdr:spPr>
        <a:xfrm>
          <a:off x="15430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51054</xdr:rowOff>
    </xdr:from>
    <xdr:to>
      <xdr:col>85</xdr:col>
      <xdr:colOff>127000</xdr:colOff>
      <xdr:row>36</xdr:row>
      <xdr:rowOff>83058</xdr:rowOff>
    </xdr:to>
    <xdr:cxnSp macro="">
      <xdr:nvCxnSpPr>
        <xdr:cNvPr id="422" name="直線コネクタ 421"/>
        <xdr:cNvCxnSpPr/>
      </xdr:nvCxnSpPr>
      <xdr:spPr>
        <a:xfrm flipV="1">
          <a:off x="15481300" y="62232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23"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47515</xdr:rowOff>
    </xdr:from>
    <xdr:ext cx="405111" cy="259045"/>
    <xdr:sp macro="" textlink="">
      <xdr:nvSpPr>
        <xdr:cNvPr id="424" name="n_2aveValue【認定こども園・幼稚園・保育所】&#10;有形固定資産減価償却率"/>
        <xdr:cNvSpPr txBox="1"/>
      </xdr:nvSpPr>
      <xdr:spPr>
        <a:xfrm>
          <a:off x="14389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150385</xdr:rowOff>
    </xdr:from>
    <xdr:ext cx="405111" cy="259045"/>
    <xdr:sp macro="" textlink="">
      <xdr:nvSpPr>
        <xdr:cNvPr id="425" name="n_1mainValue【認定こども園・幼稚園・保育所】&#10;有形固定資産減価償却率"/>
        <xdr:cNvSpPr txBox="1"/>
      </xdr:nvSpPr>
      <xdr:spPr>
        <a:xfrm>
          <a:off x="15266044"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54"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57" name="フローチャート: 判断 456"/>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463" name="楕円 462"/>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464" name="【認定こども園・幼稚園・保育所】&#10;一人当たり面積該当値テキスト"/>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xdr:rowOff>
    </xdr:from>
    <xdr:to>
      <xdr:col>112</xdr:col>
      <xdr:colOff>38100</xdr:colOff>
      <xdr:row>40</xdr:row>
      <xdr:rowOff>111760</xdr:rowOff>
    </xdr:to>
    <xdr:sp macro="" textlink="">
      <xdr:nvSpPr>
        <xdr:cNvPr id="465" name="楕円 464"/>
        <xdr:cNvSpPr/>
      </xdr:nvSpPr>
      <xdr:spPr>
        <a:xfrm>
          <a:off x="2127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60960</xdr:rowOff>
    </xdr:from>
    <xdr:to>
      <xdr:col>116</xdr:col>
      <xdr:colOff>63500</xdr:colOff>
      <xdr:row>40</xdr:row>
      <xdr:rowOff>83820</xdr:rowOff>
    </xdr:to>
    <xdr:cxnSp macro="">
      <xdr:nvCxnSpPr>
        <xdr:cNvPr id="466" name="直線コネクタ 465"/>
        <xdr:cNvCxnSpPr/>
      </xdr:nvCxnSpPr>
      <xdr:spPr>
        <a:xfrm>
          <a:off x="21323300" y="6918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67"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68"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102887</xdr:rowOff>
    </xdr:from>
    <xdr:ext cx="469744" cy="259045"/>
    <xdr:sp macro="" textlink="">
      <xdr:nvSpPr>
        <xdr:cNvPr id="469" name="n_1mainValue【認定こども園・幼稚園・保育所】&#10;一人当たり面積"/>
        <xdr:cNvSpPr txBox="1"/>
      </xdr:nvSpPr>
      <xdr:spPr>
        <a:xfrm>
          <a:off x="210757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99"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02" name="フローチャート: 判断 50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8" name="楕円 507"/>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7637</xdr:rowOff>
    </xdr:from>
    <xdr:ext cx="405111" cy="259045"/>
    <xdr:sp macro="" textlink="">
      <xdr:nvSpPr>
        <xdr:cNvPr id="509" name="【学校施設】&#10;有形固定資産減価償却率該当値テキスト"/>
        <xdr:cNvSpPr txBox="1"/>
      </xdr:nvSpPr>
      <xdr:spPr>
        <a:xfrm>
          <a:off x="163576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510" name="楕円 509"/>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118110</xdr:rowOff>
    </xdr:to>
    <xdr:cxnSp macro="">
      <xdr:nvCxnSpPr>
        <xdr:cNvPr id="511" name="直線コネクタ 510"/>
        <xdr:cNvCxnSpPr/>
      </xdr:nvCxnSpPr>
      <xdr:spPr>
        <a:xfrm flipV="1">
          <a:off x="15481300" y="10195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512"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13"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160037</xdr:rowOff>
    </xdr:from>
    <xdr:ext cx="405111" cy="259045"/>
    <xdr:sp macro="" textlink="">
      <xdr:nvSpPr>
        <xdr:cNvPr id="514" name="n_1mainValue【学校施設】&#10;有形固定資産減価償却率"/>
        <xdr:cNvSpPr txBox="1"/>
      </xdr:nvSpPr>
      <xdr:spPr>
        <a:xfrm>
          <a:off x="152660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46"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156573</xdr:rowOff>
    </xdr:from>
    <xdr:to>
      <xdr:col>107</xdr:col>
      <xdr:colOff>101600</xdr:colOff>
      <xdr:row>60</xdr:row>
      <xdr:rowOff>86723</xdr:rowOff>
    </xdr:to>
    <xdr:sp macro="" textlink="">
      <xdr:nvSpPr>
        <xdr:cNvPr id="549" name="フローチャート: 判断 548"/>
        <xdr:cNvSpPr/>
      </xdr:nvSpPr>
      <xdr:spPr>
        <a:xfrm>
          <a:off x="20383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555" name="楕円 554"/>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53720</xdr:rowOff>
    </xdr:from>
    <xdr:ext cx="469744" cy="259045"/>
    <xdr:sp macro="" textlink="">
      <xdr:nvSpPr>
        <xdr:cNvPr id="556" name="【学校施設】&#10;一人当たり面積該当値テキスト"/>
        <xdr:cNvSpPr txBox="1"/>
      </xdr:nvSpPr>
      <xdr:spPr>
        <a:xfrm>
          <a:off x="22199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48804</xdr:rowOff>
    </xdr:from>
    <xdr:to>
      <xdr:col>112</xdr:col>
      <xdr:colOff>38100</xdr:colOff>
      <xdr:row>58</xdr:row>
      <xdr:rowOff>150404</xdr:rowOff>
    </xdr:to>
    <xdr:sp macro="" textlink="">
      <xdr:nvSpPr>
        <xdr:cNvPr id="557" name="楕円 556"/>
        <xdr:cNvSpPr/>
      </xdr:nvSpPr>
      <xdr:spPr>
        <a:xfrm>
          <a:off x="21272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81643</xdr:rowOff>
    </xdr:from>
    <xdr:to>
      <xdr:col>116</xdr:col>
      <xdr:colOff>63500</xdr:colOff>
      <xdr:row>58</xdr:row>
      <xdr:rowOff>99604</xdr:rowOff>
    </xdr:to>
    <xdr:cxnSp macro="">
      <xdr:nvCxnSpPr>
        <xdr:cNvPr id="558" name="直線コネクタ 557"/>
        <xdr:cNvCxnSpPr/>
      </xdr:nvCxnSpPr>
      <xdr:spPr>
        <a:xfrm flipV="1">
          <a:off x="21323300" y="100257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59"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103250</xdr:rowOff>
    </xdr:from>
    <xdr:ext cx="469744" cy="259045"/>
    <xdr:sp macro="" textlink="">
      <xdr:nvSpPr>
        <xdr:cNvPr id="560" name="n_2aveValue【学校施設】&#10;一人当たり面積"/>
        <xdr:cNvSpPr txBox="1"/>
      </xdr:nvSpPr>
      <xdr:spPr>
        <a:xfrm>
          <a:off x="20199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166931</xdr:rowOff>
    </xdr:from>
    <xdr:ext cx="469744" cy="259045"/>
    <xdr:sp macro="" textlink="">
      <xdr:nvSpPr>
        <xdr:cNvPr id="561" name="n_1mainValue【学校施設】&#10;一人当たり面積"/>
        <xdr:cNvSpPr txBox="1"/>
      </xdr:nvSpPr>
      <xdr:spPr>
        <a:xfrm>
          <a:off x="21075727" y="97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91"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94" name="フローチャート: 判断 593"/>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71120</xdr:rowOff>
    </xdr:from>
    <xdr:to>
      <xdr:col>85</xdr:col>
      <xdr:colOff>177800</xdr:colOff>
      <xdr:row>81</xdr:row>
      <xdr:rowOff>1270</xdr:rowOff>
    </xdr:to>
    <xdr:sp macro="" textlink="">
      <xdr:nvSpPr>
        <xdr:cNvPr id="600" name="楕円 599"/>
        <xdr:cNvSpPr/>
      </xdr:nvSpPr>
      <xdr:spPr>
        <a:xfrm>
          <a:off x="16268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93997</xdr:rowOff>
    </xdr:from>
    <xdr:ext cx="405111" cy="259045"/>
    <xdr:sp macro="" textlink="">
      <xdr:nvSpPr>
        <xdr:cNvPr id="601" name="【児童館】&#10;有形固定資産減価償却率該当値テキスト"/>
        <xdr:cNvSpPr txBox="1"/>
      </xdr:nvSpPr>
      <xdr:spPr>
        <a:xfrm>
          <a:off x="16357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111125</xdr:rowOff>
    </xdr:from>
    <xdr:to>
      <xdr:col>81</xdr:col>
      <xdr:colOff>101600</xdr:colOff>
      <xdr:row>81</xdr:row>
      <xdr:rowOff>41275</xdr:rowOff>
    </xdr:to>
    <xdr:sp macro="" textlink="">
      <xdr:nvSpPr>
        <xdr:cNvPr id="602" name="楕円 601"/>
        <xdr:cNvSpPr/>
      </xdr:nvSpPr>
      <xdr:spPr>
        <a:xfrm>
          <a:off x="15430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121920</xdr:rowOff>
    </xdr:from>
    <xdr:to>
      <xdr:col>85</xdr:col>
      <xdr:colOff>127000</xdr:colOff>
      <xdr:row>80</xdr:row>
      <xdr:rowOff>161925</xdr:rowOff>
    </xdr:to>
    <xdr:cxnSp macro="">
      <xdr:nvCxnSpPr>
        <xdr:cNvPr id="603" name="直線コネクタ 602"/>
        <xdr:cNvCxnSpPr/>
      </xdr:nvCxnSpPr>
      <xdr:spPr>
        <a:xfrm flipV="1">
          <a:off x="15481300" y="138379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604"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605"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57802</xdr:rowOff>
    </xdr:from>
    <xdr:ext cx="405111" cy="259045"/>
    <xdr:sp macro="" textlink="">
      <xdr:nvSpPr>
        <xdr:cNvPr id="606" name="n_1mainValue【児童館】&#10;有形固定資産減価償却率"/>
        <xdr:cNvSpPr txBox="1"/>
      </xdr:nvSpPr>
      <xdr:spPr>
        <a:xfrm>
          <a:off x="15266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3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31750</xdr:rowOff>
    </xdr:from>
    <xdr:to>
      <xdr:col>107</xdr:col>
      <xdr:colOff>101600</xdr:colOff>
      <xdr:row>85</xdr:row>
      <xdr:rowOff>133350</xdr:rowOff>
    </xdr:to>
    <xdr:sp macro="" textlink="">
      <xdr:nvSpPr>
        <xdr:cNvPr id="638" name="フローチャート: 判断 637"/>
        <xdr:cNvSpPr/>
      </xdr:nvSpPr>
      <xdr:spPr>
        <a:xfrm>
          <a:off x="203835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44" name="楕円 643"/>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45"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46" name="楕円 645"/>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647" name="直線コネクタ 646"/>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48"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649" name="n_2aveValue【児童館】&#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50"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と同程度の水準で推移しているが，橋りょう・トンネル，港湾・漁港については類似団体と比べ高い水準となっている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これは，当市の面積が大きく，多くの島を有していること及び峰に囲まれている地形が要因であると考えられる。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227,965
224,757
352.80
98,198,247
96,768,221
1,049,646
55,840,483
122,567,090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23495</xdr:rowOff>
    </xdr:from>
    <xdr:to>
      <xdr:col>15</xdr:col>
      <xdr:colOff>101600</xdr:colOff>
      <xdr:row>37</xdr:row>
      <xdr:rowOff>125095</xdr:rowOff>
    </xdr:to>
    <xdr:sp macro="" textlink="">
      <xdr:nvSpPr>
        <xdr:cNvPr id="63" name="フローチャート: 判断 62"/>
        <xdr:cNvSpPr/>
      </xdr:nvSpPr>
      <xdr:spPr>
        <a:xfrm>
          <a:off x="2857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69" name="楕円 68"/>
        <xdr:cNvSpPr/>
      </xdr:nvSpPr>
      <xdr:spPr>
        <a:xfrm>
          <a:off x="4584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46372</xdr:rowOff>
    </xdr:from>
    <xdr:ext cx="405111" cy="259045"/>
    <xdr:sp macro="" textlink="">
      <xdr:nvSpPr>
        <xdr:cNvPr id="70" name="【図書館】&#10;有形固定資産減価償却率該当値テキスト"/>
        <xdr:cNvSpPr txBox="1"/>
      </xdr:nvSpPr>
      <xdr:spPr>
        <a:xfrm>
          <a:off x="4673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73025</xdr:rowOff>
    </xdr:from>
    <xdr:to>
      <xdr:col>20</xdr:col>
      <xdr:colOff>38100</xdr:colOff>
      <xdr:row>37</xdr:row>
      <xdr:rowOff>3175</xdr:rowOff>
    </xdr:to>
    <xdr:sp macro="" textlink="">
      <xdr:nvSpPr>
        <xdr:cNvPr id="71" name="楕円 70"/>
        <xdr:cNvSpPr/>
      </xdr:nvSpPr>
      <xdr:spPr>
        <a:xfrm>
          <a:off x="3746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74295</xdr:rowOff>
    </xdr:from>
    <xdr:to>
      <xdr:col>24</xdr:col>
      <xdr:colOff>63500</xdr:colOff>
      <xdr:row>36</xdr:row>
      <xdr:rowOff>123825</xdr:rowOff>
    </xdr:to>
    <xdr:cxnSp macro="">
      <xdr:nvCxnSpPr>
        <xdr:cNvPr id="72" name="直線コネクタ 71"/>
        <xdr:cNvCxnSpPr/>
      </xdr:nvCxnSpPr>
      <xdr:spPr>
        <a:xfrm flipV="1">
          <a:off x="3797300" y="62464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74" name="n_2aveValue【図書館】&#10;有形固定資産減価償却率"/>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19702</xdr:rowOff>
    </xdr:from>
    <xdr:ext cx="405111" cy="259045"/>
    <xdr:sp macro="" textlink="">
      <xdr:nvSpPr>
        <xdr:cNvPr id="75" name="n_1mainValue【図書館】&#10;有形固定資産減価償却率"/>
        <xdr:cNvSpPr txBox="1"/>
      </xdr:nvSpPr>
      <xdr:spPr>
        <a:xfrm>
          <a:off x="3582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6"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131536</xdr:rowOff>
    </xdr:from>
    <xdr:to>
      <xdr:col>55</xdr:col>
      <xdr:colOff>50800</xdr:colOff>
      <xdr:row>36</xdr:row>
      <xdr:rowOff>61686</xdr:rowOff>
    </xdr:to>
    <xdr:sp macro="" textlink="">
      <xdr:nvSpPr>
        <xdr:cNvPr id="115" name="楕円 114"/>
        <xdr:cNvSpPr/>
      </xdr:nvSpPr>
      <xdr:spPr>
        <a:xfrm>
          <a:off x="10426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154413</xdr:rowOff>
    </xdr:from>
    <xdr:ext cx="469744" cy="259045"/>
    <xdr:sp macro="" textlink="">
      <xdr:nvSpPr>
        <xdr:cNvPr id="116" name="【図書館】&#10;一人当たり面積該当値テキスト"/>
        <xdr:cNvSpPr txBox="1"/>
      </xdr:nvSpPr>
      <xdr:spPr>
        <a:xfrm>
          <a:off x="10515600"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164193</xdr:rowOff>
    </xdr:from>
    <xdr:to>
      <xdr:col>50</xdr:col>
      <xdr:colOff>165100</xdr:colOff>
      <xdr:row>36</xdr:row>
      <xdr:rowOff>94343</xdr:rowOff>
    </xdr:to>
    <xdr:sp macro="" textlink="">
      <xdr:nvSpPr>
        <xdr:cNvPr id="117" name="楕円 116"/>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10886</xdr:rowOff>
    </xdr:from>
    <xdr:to>
      <xdr:col>55</xdr:col>
      <xdr:colOff>0</xdr:colOff>
      <xdr:row>36</xdr:row>
      <xdr:rowOff>43543</xdr:rowOff>
    </xdr:to>
    <xdr:cxnSp macro="">
      <xdr:nvCxnSpPr>
        <xdr:cNvPr id="118" name="直線コネクタ 117"/>
        <xdr:cNvCxnSpPr/>
      </xdr:nvCxnSpPr>
      <xdr:spPr>
        <a:xfrm flipV="1">
          <a:off x="9639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19"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110870</xdr:rowOff>
    </xdr:from>
    <xdr:ext cx="469744" cy="259045"/>
    <xdr:sp macro="" textlink="">
      <xdr:nvSpPr>
        <xdr:cNvPr id="121"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2" name="フローチャート: 判断 151"/>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104648</xdr:rowOff>
    </xdr:from>
    <xdr:to>
      <xdr:col>24</xdr:col>
      <xdr:colOff>114300</xdr:colOff>
      <xdr:row>60</xdr:row>
      <xdr:rowOff>34798</xdr:rowOff>
    </xdr:to>
    <xdr:sp macro="" textlink="">
      <xdr:nvSpPr>
        <xdr:cNvPr id="158" name="楕円 157"/>
        <xdr:cNvSpPr/>
      </xdr:nvSpPr>
      <xdr:spPr>
        <a:xfrm>
          <a:off x="45847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127525</xdr:rowOff>
    </xdr:from>
    <xdr:ext cx="405111" cy="259045"/>
    <xdr:sp macro="" textlink="">
      <xdr:nvSpPr>
        <xdr:cNvPr id="159" name="【体育館・プール】&#10;有形固定資産減価償却率該当値テキスト"/>
        <xdr:cNvSpPr txBox="1"/>
      </xdr:nvSpPr>
      <xdr:spPr>
        <a:xfrm>
          <a:off x="4673600" y="1007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136652</xdr:rowOff>
    </xdr:from>
    <xdr:to>
      <xdr:col>20</xdr:col>
      <xdr:colOff>38100</xdr:colOff>
      <xdr:row>60</xdr:row>
      <xdr:rowOff>66802</xdr:rowOff>
    </xdr:to>
    <xdr:sp macro="" textlink="">
      <xdr:nvSpPr>
        <xdr:cNvPr id="160" name="楕円 159"/>
        <xdr:cNvSpPr/>
      </xdr:nvSpPr>
      <xdr:spPr>
        <a:xfrm>
          <a:off x="3746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155448</xdr:rowOff>
    </xdr:from>
    <xdr:to>
      <xdr:col>24</xdr:col>
      <xdr:colOff>63500</xdr:colOff>
      <xdr:row>60</xdr:row>
      <xdr:rowOff>16002</xdr:rowOff>
    </xdr:to>
    <xdr:cxnSp macro="">
      <xdr:nvCxnSpPr>
        <xdr:cNvPr id="161" name="直線コネクタ 160"/>
        <xdr:cNvCxnSpPr/>
      </xdr:nvCxnSpPr>
      <xdr:spPr>
        <a:xfrm flipV="1">
          <a:off x="3797300" y="1027099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62"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3"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57929</xdr:rowOff>
    </xdr:from>
    <xdr:ext cx="405111" cy="259045"/>
    <xdr:sp macro="" textlink="">
      <xdr:nvSpPr>
        <xdr:cNvPr id="164" name="n_1mainValue【体育館・プール】&#10;有形固定資産減価償却率"/>
        <xdr:cNvSpPr txBox="1"/>
      </xdr:nvSpPr>
      <xdr:spPr>
        <a:xfrm>
          <a:off x="3582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91"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40640</xdr:rowOff>
    </xdr:from>
    <xdr:to>
      <xdr:col>46</xdr:col>
      <xdr:colOff>38100</xdr:colOff>
      <xdr:row>60</xdr:row>
      <xdr:rowOff>142240</xdr:rowOff>
    </xdr:to>
    <xdr:sp macro="" textlink="">
      <xdr:nvSpPr>
        <xdr:cNvPr id="194" name="フローチャート: 判断 193"/>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00" name="楕円 199"/>
        <xdr:cNvSpPr/>
      </xdr:nvSpPr>
      <xdr:spPr>
        <a:xfrm>
          <a:off x="10426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38371</xdr:rowOff>
    </xdr:from>
    <xdr:ext cx="469744" cy="259045"/>
    <xdr:sp macro="" textlink="">
      <xdr:nvSpPr>
        <xdr:cNvPr id="201" name="【体育館・プール】&#10;一人当たり面積該当値テキスト"/>
        <xdr:cNvSpPr txBox="1"/>
      </xdr:nvSpPr>
      <xdr:spPr>
        <a:xfrm>
          <a:off x="10515600" y="9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24638</xdr:rowOff>
    </xdr:from>
    <xdr:to>
      <xdr:col>50</xdr:col>
      <xdr:colOff>165100</xdr:colOff>
      <xdr:row>59</xdr:row>
      <xdr:rowOff>126238</xdr:rowOff>
    </xdr:to>
    <xdr:sp macro="" textlink="">
      <xdr:nvSpPr>
        <xdr:cNvPr id="202" name="楕円 201"/>
        <xdr:cNvSpPr/>
      </xdr:nvSpPr>
      <xdr:spPr>
        <a:xfrm>
          <a:off x="9588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66294</xdr:rowOff>
    </xdr:from>
    <xdr:to>
      <xdr:col>55</xdr:col>
      <xdr:colOff>0</xdr:colOff>
      <xdr:row>59</xdr:row>
      <xdr:rowOff>75438</xdr:rowOff>
    </xdr:to>
    <xdr:cxnSp macro="">
      <xdr:nvCxnSpPr>
        <xdr:cNvPr id="203" name="直線コネクタ 202"/>
        <xdr:cNvCxnSpPr/>
      </xdr:nvCxnSpPr>
      <xdr:spPr>
        <a:xfrm flipV="1">
          <a:off x="9639300" y="101818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04"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205"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142765</xdr:rowOff>
    </xdr:from>
    <xdr:ext cx="469744" cy="259045"/>
    <xdr:sp macro="" textlink="">
      <xdr:nvSpPr>
        <xdr:cNvPr id="206" name="n_1mainValue【体育館・プール】&#10;一人当たり面積"/>
        <xdr:cNvSpPr txBox="1"/>
      </xdr:nvSpPr>
      <xdr:spPr>
        <a:xfrm>
          <a:off x="93917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83313</xdr:rowOff>
    </xdr:from>
    <xdr:to>
      <xdr:col>15</xdr:col>
      <xdr:colOff>101600</xdr:colOff>
      <xdr:row>83</xdr:row>
      <xdr:rowOff>13463</xdr:rowOff>
    </xdr:to>
    <xdr:sp macro="" textlink="">
      <xdr:nvSpPr>
        <xdr:cNvPr id="237" name="フローチャート: 判断 236"/>
        <xdr:cNvSpPr/>
      </xdr:nvSpPr>
      <xdr:spPr>
        <a:xfrm>
          <a:off x="2857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49022</xdr:rowOff>
    </xdr:from>
    <xdr:to>
      <xdr:col>24</xdr:col>
      <xdr:colOff>114300</xdr:colOff>
      <xdr:row>79</xdr:row>
      <xdr:rowOff>150622</xdr:rowOff>
    </xdr:to>
    <xdr:sp macro="" textlink="">
      <xdr:nvSpPr>
        <xdr:cNvPr id="243" name="楕円 242"/>
        <xdr:cNvSpPr/>
      </xdr:nvSpPr>
      <xdr:spPr>
        <a:xfrm>
          <a:off x="45847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71899</xdr:rowOff>
    </xdr:from>
    <xdr:ext cx="405111" cy="259045"/>
    <xdr:sp macro="" textlink="">
      <xdr:nvSpPr>
        <xdr:cNvPr id="244" name="【福祉施設】&#10;有形固定資産減価償却率該当値テキスト"/>
        <xdr:cNvSpPr txBox="1"/>
      </xdr:nvSpPr>
      <xdr:spPr>
        <a:xfrm>
          <a:off x="4673600" y="1344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83313</xdr:rowOff>
    </xdr:from>
    <xdr:to>
      <xdr:col>20</xdr:col>
      <xdr:colOff>38100</xdr:colOff>
      <xdr:row>80</xdr:row>
      <xdr:rowOff>13463</xdr:rowOff>
    </xdr:to>
    <xdr:sp macro="" textlink="">
      <xdr:nvSpPr>
        <xdr:cNvPr id="245" name="楕円 244"/>
        <xdr:cNvSpPr/>
      </xdr:nvSpPr>
      <xdr:spPr>
        <a:xfrm>
          <a:off x="3746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99822</xdr:rowOff>
    </xdr:from>
    <xdr:to>
      <xdr:col>24</xdr:col>
      <xdr:colOff>63500</xdr:colOff>
      <xdr:row>79</xdr:row>
      <xdr:rowOff>134113</xdr:rowOff>
    </xdr:to>
    <xdr:cxnSp macro="">
      <xdr:nvCxnSpPr>
        <xdr:cNvPr id="246" name="直線コネクタ 245"/>
        <xdr:cNvCxnSpPr/>
      </xdr:nvCxnSpPr>
      <xdr:spPr>
        <a:xfrm flipV="1">
          <a:off x="3797300" y="1364437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29990</xdr:rowOff>
    </xdr:from>
    <xdr:ext cx="405111" cy="259045"/>
    <xdr:sp macro="" textlink="">
      <xdr:nvSpPr>
        <xdr:cNvPr id="248" name="n_2aveValue【福祉施設】&#10;有形固定資産減価償却率"/>
        <xdr:cNvSpPr txBox="1"/>
      </xdr:nvSpPr>
      <xdr:spPr>
        <a:xfrm>
          <a:off x="2705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29990</xdr:rowOff>
    </xdr:from>
    <xdr:ext cx="405111" cy="259045"/>
    <xdr:sp macro="" textlink="">
      <xdr:nvSpPr>
        <xdr:cNvPr id="249" name="n_1mainValue【福祉施設】&#10;有形固定資産減価償却率"/>
        <xdr:cNvSpPr txBox="1"/>
      </xdr:nvSpPr>
      <xdr:spPr>
        <a:xfrm>
          <a:off x="35820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81" name="フローチャート: 判断 280"/>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287" name="楕円 286"/>
        <xdr:cNvSpPr/>
      </xdr:nvSpPr>
      <xdr:spPr>
        <a:xfrm>
          <a:off x="10426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156227</xdr:rowOff>
    </xdr:from>
    <xdr:ext cx="469744" cy="259045"/>
    <xdr:sp macro="" textlink="">
      <xdr:nvSpPr>
        <xdr:cNvPr id="288" name="【福祉施設】&#10;一人当たり面積該当値テキスト"/>
        <xdr:cNvSpPr txBox="1"/>
      </xdr:nvSpPr>
      <xdr:spPr>
        <a:xfrm>
          <a:off x="10515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19050</xdr:rowOff>
    </xdr:from>
    <xdr:to>
      <xdr:col>50</xdr:col>
      <xdr:colOff>165100</xdr:colOff>
      <xdr:row>83</xdr:row>
      <xdr:rowOff>120650</xdr:rowOff>
    </xdr:to>
    <xdr:sp macro="" textlink="">
      <xdr:nvSpPr>
        <xdr:cNvPr id="289" name="楕円 288"/>
        <xdr:cNvSpPr/>
      </xdr:nvSpPr>
      <xdr:spPr>
        <a:xfrm>
          <a:off x="958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57150</xdr:rowOff>
    </xdr:from>
    <xdr:to>
      <xdr:col>55</xdr:col>
      <xdr:colOff>0</xdr:colOff>
      <xdr:row>83</xdr:row>
      <xdr:rowOff>69850</xdr:rowOff>
    </xdr:to>
    <xdr:cxnSp macro="">
      <xdr:nvCxnSpPr>
        <xdr:cNvPr id="290" name="直線コネクタ 289"/>
        <xdr:cNvCxnSpPr/>
      </xdr:nvCxnSpPr>
      <xdr:spPr>
        <a:xfrm flipV="1">
          <a:off x="9639300" y="1428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292"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111777</xdr:rowOff>
    </xdr:from>
    <xdr:ext cx="469744" cy="259045"/>
    <xdr:sp macro="" textlink="">
      <xdr:nvSpPr>
        <xdr:cNvPr id="293" name="n_1main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23"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26" name="フローチャート: 判断 32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154939</xdr:rowOff>
    </xdr:from>
    <xdr:to>
      <xdr:col>24</xdr:col>
      <xdr:colOff>114300</xdr:colOff>
      <xdr:row>106</xdr:row>
      <xdr:rowOff>85089</xdr:rowOff>
    </xdr:to>
    <xdr:sp macro="" textlink="">
      <xdr:nvSpPr>
        <xdr:cNvPr id="332" name="楕円 331"/>
        <xdr:cNvSpPr/>
      </xdr:nvSpPr>
      <xdr:spPr>
        <a:xfrm>
          <a:off x="4584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133366</xdr:rowOff>
    </xdr:from>
    <xdr:ext cx="405111" cy="259045"/>
    <xdr:sp macro="" textlink="">
      <xdr:nvSpPr>
        <xdr:cNvPr id="333" name="【市民会館】&#10;有形固定資産減価償却率該当値テキスト"/>
        <xdr:cNvSpPr txBox="1"/>
      </xdr:nvSpPr>
      <xdr:spPr>
        <a:xfrm>
          <a:off x="4673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27305</xdr:rowOff>
    </xdr:from>
    <xdr:to>
      <xdr:col>20</xdr:col>
      <xdr:colOff>38100</xdr:colOff>
      <xdr:row>106</xdr:row>
      <xdr:rowOff>128905</xdr:rowOff>
    </xdr:to>
    <xdr:sp macro="" textlink="">
      <xdr:nvSpPr>
        <xdr:cNvPr id="334" name="楕円 333"/>
        <xdr:cNvSpPr/>
      </xdr:nvSpPr>
      <xdr:spPr>
        <a:xfrm>
          <a:off x="3746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34289</xdr:rowOff>
    </xdr:from>
    <xdr:to>
      <xdr:col>24</xdr:col>
      <xdr:colOff>63500</xdr:colOff>
      <xdr:row>106</xdr:row>
      <xdr:rowOff>78105</xdr:rowOff>
    </xdr:to>
    <xdr:cxnSp macro="">
      <xdr:nvCxnSpPr>
        <xdr:cNvPr id="335" name="直線コネクタ 334"/>
        <xdr:cNvCxnSpPr/>
      </xdr:nvCxnSpPr>
      <xdr:spPr>
        <a:xfrm flipV="1">
          <a:off x="3797300" y="182079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25416</xdr:rowOff>
    </xdr:from>
    <xdr:ext cx="405111" cy="259045"/>
    <xdr:sp macro="" textlink="">
      <xdr:nvSpPr>
        <xdr:cNvPr id="33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37"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120032</xdr:rowOff>
    </xdr:from>
    <xdr:ext cx="405111" cy="259045"/>
    <xdr:sp macro="" textlink="">
      <xdr:nvSpPr>
        <xdr:cNvPr id="338" name="n_1mainValue【市民会館】&#10;有形固定資産減価償却率"/>
        <xdr:cNvSpPr txBox="1"/>
      </xdr:nvSpPr>
      <xdr:spPr>
        <a:xfrm>
          <a:off x="35820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67"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70" name="フローチャート: 判断 369"/>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55880</xdr:rowOff>
    </xdr:from>
    <xdr:to>
      <xdr:col>55</xdr:col>
      <xdr:colOff>50800</xdr:colOff>
      <xdr:row>104</xdr:row>
      <xdr:rowOff>157480</xdr:rowOff>
    </xdr:to>
    <xdr:sp macro="" textlink="">
      <xdr:nvSpPr>
        <xdr:cNvPr id="376" name="楕円 375"/>
        <xdr:cNvSpPr/>
      </xdr:nvSpPr>
      <xdr:spPr>
        <a:xfrm>
          <a:off x="10426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78757</xdr:rowOff>
    </xdr:from>
    <xdr:ext cx="469744" cy="259045"/>
    <xdr:sp macro="" textlink="">
      <xdr:nvSpPr>
        <xdr:cNvPr id="377" name="【市民会館】&#10;一人当たり面積該当値テキスト"/>
        <xdr:cNvSpPr txBox="1"/>
      </xdr:nvSpPr>
      <xdr:spPr>
        <a:xfrm>
          <a:off x="10515600"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63500</xdr:rowOff>
    </xdr:from>
    <xdr:to>
      <xdr:col>50</xdr:col>
      <xdr:colOff>165100</xdr:colOff>
      <xdr:row>104</xdr:row>
      <xdr:rowOff>165100</xdr:rowOff>
    </xdr:to>
    <xdr:sp macro="" textlink="">
      <xdr:nvSpPr>
        <xdr:cNvPr id="378" name="楕円 377"/>
        <xdr:cNvSpPr/>
      </xdr:nvSpPr>
      <xdr:spPr>
        <a:xfrm>
          <a:off x="9588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106680</xdr:rowOff>
    </xdr:from>
    <xdr:to>
      <xdr:col>55</xdr:col>
      <xdr:colOff>0</xdr:colOff>
      <xdr:row>104</xdr:row>
      <xdr:rowOff>114300</xdr:rowOff>
    </xdr:to>
    <xdr:cxnSp macro="">
      <xdr:nvCxnSpPr>
        <xdr:cNvPr id="379" name="直線コネクタ 378"/>
        <xdr:cNvCxnSpPr/>
      </xdr:nvCxnSpPr>
      <xdr:spPr>
        <a:xfrm flipV="1">
          <a:off x="9639300" y="17937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38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381"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10177</xdr:rowOff>
    </xdr:from>
    <xdr:ext cx="469744" cy="259045"/>
    <xdr:sp macro="" textlink="">
      <xdr:nvSpPr>
        <xdr:cNvPr id="382" name="n_1mainValue【市民会館】&#10;一人当たり面積"/>
        <xdr:cNvSpPr txBox="1"/>
      </xdr:nvSpPr>
      <xdr:spPr>
        <a:xfrm>
          <a:off x="9391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12"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120650</xdr:rowOff>
    </xdr:from>
    <xdr:to>
      <xdr:col>76</xdr:col>
      <xdr:colOff>165100</xdr:colOff>
      <xdr:row>39</xdr:row>
      <xdr:rowOff>50800</xdr:rowOff>
    </xdr:to>
    <xdr:sp macro="" textlink="">
      <xdr:nvSpPr>
        <xdr:cNvPr id="415" name="フローチャート: 判断 414"/>
        <xdr:cNvSpPr/>
      </xdr:nvSpPr>
      <xdr:spPr>
        <a:xfrm>
          <a:off x="14541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21" name="楕円 420"/>
        <xdr:cNvSpPr/>
      </xdr:nvSpPr>
      <xdr:spPr>
        <a:xfrm>
          <a:off x="16268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99077</xdr:rowOff>
    </xdr:from>
    <xdr:ext cx="405111" cy="259045"/>
    <xdr:sp macro="" textlink="">
      <xdr:nvSpPr>
        <xdr:cNvPr id="422" name="【一般廃棄物処理施設】&#10;有形固定資産減価償却率該当値テキスト"/>
        <xdr:cNvSpPr txBox="1"/>
      </xdr:nvSpPr>
      <xdr:spPr>
        <a:xfrm>
          <a:off x="16357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21590</xdr:rowOff>
    </xdr:from>
    <xdr:to>
      <xdr:col>81</xdr:col>
      <xdr:colOff>101600</xdr:colOff>
      <xdr:row>38</xdr:row>
      <xdr:rowOff>123190</xdr:rowOff>
    </xdr:to>
    <xdr:sp macro="" textlink="">
      <xdr:nvSpPr>
        <xdr:cNvPr id="423" name="楕円 422"/>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72390</xdr:rowOff>
    </xdr:to>
    <xdr:cxnSp macro="">
      <xdr:nvCxnSpPr>
        <xdr:cNvPr id="424" name="直線コネクタ 423"/>
        <xdr:cNvCxnSpPr/>
      </xdr:nvCxnSpPr>
      <xdr:spPr>
        <a:xfrm flipV="1">
          <a:off x="15481300" y="65151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5"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67327</xdr:rowOff>
    </xdr:from>
    <xdr:ext cx="405111" cy="259045"/>
    <xdr:sp macro="" textlink="">
      <xdr:nvSpPr>
        <xdr:cNvPr id="426" name="n_2aveValue【一般廃棄物処理施設】&#10;有形固定資産減価償却率"/>
        <xdr:cNvSpPr txBox="1"/>
      </xdr:nvSpPr>
      <xdr:spPr>
        <a:xfrm>
          <a:off x="14389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114317</xdr:rowOff>
    </xdr:from>
    <xdr:ext cx="405111" cy="259045"/>
    <xdr:sp macro="" textlink="">
      <xdr:nvSpPr>
        <xdr:cNvPr id="427" name="n_1main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59" name="フローチャート: 判断 458"/>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125362</xdr:rowOff>
    </xdr:from>
    <xdr:to>
      <xdr:col>116</xdr:col>
      <xdr:colOff>114300</xdr:colOff>
      <xdr:row>36</xdr:row>
      <xdr:rowOff>55512</xdr:rowOff>
    </xdr:to>
    <xdr:sp macro="" textlink="">
      <xdr:nvSpPr>
        <xdr:cNvPr id="465" name="楕円 464"/>
        <xdr:cNvSpPr/>
      </xdr:nvSpPr>
      <xdr:spPr>
        <a:xfrm>
          <a:off x="22110700" y="61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148239</xdr:rowOff>
    </xdr:from>
    <xdr:ext cx="534377" cy="259045"/>
    <xdr:sp macro="" textlink="">
      <xdr:nvSpPr>
        <xdr:cNvPr id="466" name="【一般廃棄物処理施設】&#10;一人当たり有形固定資産（償却資産）額該当値テキスト"/>
        <xdr:cNvSpPr txBox="1"/>
      </xdr:nvSpPr>
      <xdr:spPr>
        <a:xfrm>
          <a:off x="22199600" y="59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139687</xdr:rowOff>
    </xdr:from>
    <xdr:to>
      <xdr:col>112</xdr:col>
      <xdr:colOff>38100</xdr:colOff>
      <xdr:row>36</xdr:row>
      <xdr:rowOff>69837</xdr:rowOff>
    </xdr:to>
    <xdr:sp macro="" textlink="">
      <xdr:nvSpPr>
        <xdr:cNvPr id="467" name="楕円 466"/>
        <xdr:cNvSpPr/>
      </xdr:nvSpPr>
      <xdr:spPr>
        <a:xfrm>
          <a:off x="21272500" y="61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4712</xdr:rowOff>
    </xdr:from>
    <xdr:to>
      <xdr:col>116</xdr:col>
      <xdr:colOff>63500</xdr:colOff>
      <xdr:row>36</xdr:row>
      <xdr:rowOff>19037</xdr:rowOff>
    </xdr:to>
    <xdr:cxnSp macro="">
      <xdr:nvCxnSpPr>
        <xdr:cNvPr id="468" name="直線コネクタ 467"/>
        <xdr:cNvCxnSpPr/>
      </xdr:nvCxnSpPr>
      <xdr:spPr>
        <a:xfrm flipV="1">
          <a:off x="21323300" y="6176912"/>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69"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70"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86364</xdr:rowOff>
    </xdr:from>
    <xdr:ext cx="534377" cy="259045"/>
    <xdr:sp macro="" textlink="">
      <xdr:nvSpPr>
        <xdr:cNvPr id="471" name="n_1mainValue【一般廃棄物処理施設】&#10;一人当たり有形固定資産（償却資産）額"/>
        <xdr:cNvSpPr txBox="1"/>
      </xdr:nvSpPr>
      <xdr:spPr>
        <a:xfrm>
          <a:off x="21043411" y="59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92891</xdr:rowOff>
    </xdr:from>
    <xdr:to>
      <xdr:col>76</xdr:col>
      <xdr:colOff>165100</xdr:colOff>
      <xdr:row>59</xdr:row>
      <xdr:rowOff>23041</xdr:rowOff>
    </xdr:to>
    <xdr:sp macro="" textlink="">
      <xdr:nvSpPr>
        <xdr:cNvPr id="506" name="フローチャート: 判断 505"/>
        <xdr:cNvSpPr/>
      </xdr:nvSpPr>
      <xdr:spPr>
        <a:xfrm>
          <a:off x="145415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512" name="楕円 511"/>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513" name="【保健センター・保健所】&#10;有形固定資産減価償却率該当値テキスト"/>
        <xdr:cNvSpPr txBox="1"/>
      </xdr:nvSpPr>
      <xdr:spPr>
        <a:xfrm>
          <a:off x="16357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xdr:rowOff>
    </xdr:from>
    <xdr:to>
      <xdr:col>81</xdr:col>
      <xdr:colOff>101600</xdr:colOff>
      <xdr:row>59</xdr:row>
      <xdr:rowOff>114481</xdr:rowOff>
    </xdr:to>
    <xdr:sp macro="" textlink="">
      <xdr:nvSpPr>
        <xdr:cNvPr id="514" name="楕円 513"/>
        <xdr:cNvSpPr/>
      </xdr:nvSpPr>
      <xdr:spPr>
        <a:xfrm>
          <a:off x="15430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63681</xdr:rowOff>
    </xdr:to>
    <xdr:cxnSp macro="">
      <xdr:nvCxnSpPr>
        <xdr:cNvPr id="515" name="直線コネクタ 514"/>
        <xdr:cNvCxnSpPr/>
      </xdr:nvCxnSpPr>
      <xdr:spPr>
        <a:xfrm flipV="1">
          <a:off x="15481300" y="1009105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517" name="n_2aveValue【保健センター・保健所】&#10;有形固定資産減価償却率"/>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131008</xdr:rowOff>
    </xdr:from>
    <xdr:ext cx="405111" cy="259045"/>
    <xdr:sp macro="" textlink="">
      <xdr:nvSpPr>
        <xdr:cNvPr id="518" name="n_1mainValue【保健センター・保健所】&#10;有形固定資産減価償却率"/>
        <xdr:cNvSpPr txBox="1"/>
      </xdr:nvSpPr>
      <xdr:spPr>
        <a:xfrm>
          <a:off x="15266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550" name="フローチャート: 判断 549"/>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556" name="楕円 555"/>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118127</xdr:rowOff>
    </xdr:from>
    <xdr:ext cx="469744" cy="259045"/>
    <xdr:sp macro="" textlink="">
      <xdr:nvSpPr>
        <xdr:cNvPr id="557" name="【保健センター・保健所】&#10;一人当たり面積該当値テキスト"/>
        <xdr:cNvSpPr txBox="1"/>
      </xdr:nvSpPr>
      <xdr:spPr>
        <a:xfrm>
          <a:off x="221996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558" name="楕円 557"/>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38100</xdr:rowOff>
    </xdr:to>
    <xdr:cxnSp macro="">
      <xdr:nvCxnSpPr>
        <xdr:cNvPr id="559" name="直線コネクタ 558"/>
        <xdr:cNvCxnSpPr/>
      </xdr:nvCxnSpPr>
      <xdr:spPr>
        <a:xfrm flipV="1">
          <a:off x="21323300" y="10648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561"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562"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90"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93" name="フローチャート: 判断 592"/>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599" name="楕円 598"/>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600" name="【消防施設】&#10;有形固定資産減価償却率該当値テキスト"/>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39878</xdr:rowOff>
    </xdr:from>
    <xdr:to>
      <xdr:col>81</xdr:col>
      <xdr:colOff>101600</xdr:colOff>
      <xdr:row>81</xdr:row>
      <xdr:rowOff>141478</xdr:rowOff>
    </xdr:to>
    <xdr:sp macro="" textlink="">
      <xdr:nvSpPr>
        <xdr:cNvPr id="601" name="楕円 600"/>
        <xdr:cNvSpPr/>
      </xdr:nvSpPr>
      <xdr:spPr>
        <a:xfrm>
          <a:off x="15430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90678</xdr:rowOff>
    </xdr:to>
    <xdr:cxnSp macro="">
      <xdr:nvCxnSpPr>
        <xdr:cNvPr id="602" name="直線コネクタ 601"/>
        <xdr:cNvCxnSpPr/>
      </xdr:nvCxnSpPr>
      <xdr:spPr>
        <a:xfrm flipV="1">
          <a:off x="15481300" y="139369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03"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04"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158005</xdr:rowOff>
    </xdr:from>
    <xdr:ext cx="405111" cy="259045"/>
    <xdr:sp macro="" textlink="">
      <xdr:nvSpPr>
        <xdr:cNvPr id="605" name="n_1mainValue【消防施設】&#10;有形固定資産減価償却率"/>
        <xdr:cNvSpPr txBox="1"/>
      </xdr:nvSpPr>
      <xdr:spPr>
        <a:xfrm>
          <a:off x="152660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3629</xdr:rowOff>
    </xdr:from>
    <xdr:to>
      <xdr:col>107</xdr:col>
      <xdr:colOff>101600</xdr:colOff>
      <xdr:row>82</xdr:row>
      <xdr:rowOff>105229</xdr:rowOff>
    </xdr:to>
    <xdr:sp macro="" textlink="">
      <xdr:nvSpPr>
        <xdr:cNvPr id="639" name="フローチャート: 判断 638"/>
        <xdr:cNvSpPr/>
      </xdr:nvSpPr>
      <xdr:spPr>
        <a:xfrm>
          <a:off x="2038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126093</xdr:rowOff>
    </xdr:from>
    <xdr:to>
      <xdr:col>116</xdr:col>
      <xdr:colOff>114300</xdr:colOff>
      <xdr:row>78</xdr:row>
      <xdr:rowOff>56243</xdr:rowOff>
    </xdr:to>
    <xdr:sp macro="" textlink="">
      <xdr:nvSpPr>
        <xdr:cNvPr id="645" name="楕円 644"/>
        <xdr:cNvSpPr/>
      </xdr:nvSpPr>
      <xdr:spPr>
        <a:xfrm>
          <a:off x="22110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79120</xdr:rowOff>
    </xdr:from>
    <xdr:ext cx="469744" cy="259045"/>
    <xdr:sp macro="" textlink="">
      <xdr:nvSpPr>
        <xdr:cNvPr id="646" name="【消防施設】&#10;一人当たり面積該当値テキスト"/>
        <xdr:cNvSpPr txBox="1"/>
      </xdr:nvSpPr>
      <xdr:spPr>
        <a:xfrm>
          <a:off x="22199600" y="132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47" name="楕円 646"/>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5443</xdr:rowOff>
    </xdr:from>
    <xdr:to>
      <xdr:col>116</xdr:col>
      <xdr:colOff>63500</xdr:colOff>
      <xdr:row>78</xdr:row>
      <xdr:rowOff>38100</xdr:rowOff>
    </xdr:to>
    <xdr:cxnSp macro="">
      <xdr:nvCxnSpPr>
        <xdr:cNvPr id="648" name="直線コネクタ 647"/>
        <xdr:cNvCxnSpPr/>
      </xdr:nvCxnSpPr>
      <xdr:spPr>
        <a:xfrm flipV="1">
          <a:off x="21323300" y="1337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121756</xdr:rowOff>
    </xdr:from>
    <xdr:ext cx="469744" cy="259045"/>
    <xdr:sp macro="" textlink="">
      <xdr:nvSpPr>
        <xdr:cNvPr id="650" name="n_2aveValue【消防施設】&#10;一人当たり面積"/>
        <xdr:cNvSpPr txBox="1"/>
      </xdr:nvSpPr>
      <xdr:spPr>
        <a:xfrm>
          <a:off x="201994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51" name="n_1mainValue【消防施設】&#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81"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84" name="フローチャート: 判断 683"/>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151130</xdr:rowOff>
    </xdr:from>
    <xdr:to>
      <xdr:col>85</xdr:col>
      <xdr:colOff>177800</xdr:colOff>
      <xdr:row>109</xdr:row>
      <xdr:rowOff>81280</xdr:rowOff>
    </xdr:to>
    <xdr:sp macro="" textlink="">
      <xdr:nvSpPr>
        <xdr:cNvPr id="690" name="楕円 689"/>
        <xdr:cNvSpPr/>
      </xdr:nvSpPr>
      <xdr:spPr>
        <a:xfrm>
          <a:off x="16268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66057</xdr:rowOff>
    </xdr:from>
    <xdr:ext cx="405111" cy="259045"/>
    <xdr:sp macro="" textlink="">
      <xdr:nvSpPr>
        <xdr:cNvPr id="691" name="【庁舎】&#10;有形固定資産減価償却率該当値テキスト"/>
        <xdr:cNvSpPr txBox="1"/>
      </xdr:nvSpPr>
      <xdr:spPr>
        <a:xfrm>
          <a:off x="16357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109</xdr:row>
      <xdr:rowOff>21589</xdr:rowOff>
    </xdr:from>
    <xdr:to>
      <xdr:col>81</xdr:col>
      <xdr:colOff>101600</xdr:colOff>
      <xdr:row>109</xdr:row>
      <xdr:rowOff>123189</xdr:rowOff>
    </xdr:to>
    <xdr:sp macro="" textlink="">
      <xdr:nvSpPr>
        <xdr:cNvPr id="692" name="楕円 691"/>
        <xdr:cNvSpPr/>
      </xdr:nvSpPr>
      <xdr:spPr>
        <a:xfrm>
          <a:off x="15430500" y="18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30480</xdr:rowOff>
    </xdr:from>
    <xdr:to>
      <xdr:col>85</xdr:col>
      <xdr:colOff>127000</xdr:colOff>
      <xdr:row>109</xdr:row>
      <xdr:rowOff>72389</xdr:rowOff>
    </xdr:to>
    <xdr:cxnSp macro="">
      <xdr:nvCxnSpPr>
        <xdr:cNvPr id="693" name="直線コネクタ 692"/>
        <xdr:cNvCxnSpPr/>
      </xdr:nvCxnSpPr>
      <xdr:spPr>
        <a:xfrm flipV="1">
          <a:off x="15481300" y="18718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694"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695"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114316</xdr:rowOff>
    </xdr:from>
    <xdr:ext cx="405111" cy="259045"/>
    <xdr:sp macro="" textlink="">
      <xdr:nvSpPr>
        <xdr:cNvPr id="696" name="n_1mainValue【庁舎】&#10;有形固定資産減価償却率"/>
        <xdr:cNvSpPr txBox="1"/>
      </xdr:nvSpPr>
      <xdr:spPr>
        <a:xfrm>
          <a:off x="15266044" y="1880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75692</xdr:rowOff>
    </xdr:from>
    <xdr:to>
      <xdr:col>107</xdr:col>
      <xdr:colOff>101600</xdr:colOff>
      <xdr:row>105</xdr:row>
      <xdr:rowOff>5842</xdr:rowOff>
    </xdr:to>
    <xdr:sp macro="" textlink="">
      <xdr:nvSpPr>
        <xdr:cNvPr id="726" name="フローチャート: 判断 725"/>
        <xdr:cNvSpPr/>
      </xdr:nvSpPr>
      <xdr:spPr>
        <a:xfrm>
          <a:off x="20383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77978</xdr:rowOff>
    </xdr:from>
    <xdr:to>
      <xdr:col>116</xdr:col>
      <xdr:colOff>114300</xdr:colOff>
      <xdr:row>102</xdr:row>
      <xdr:rowOff>8128</xdr:rowOff>
    </xdr:to>
    <xdr:sp macro="" textlink="">
      <xdr:nvSpPr>
        <xdr:cNvPr id="732" name="楕円 731"/>
        <xdr:cNvSpPr/>
      </xdr:nvSpPr>
      <xdr:spPr>
        <a:xfrm>
          <a:off x="221107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31005</xdr:rowOff>
    </xdr:from>
    <xdr:ext cx="469744" cy="259045"/>
    <xdr:sp macro="" textlink="">
      <xdr:nvSpPr>
        <xdr:cNvPr id="733" name="【庁舎】&#10;一人当たり面積該当値テキスト"/>
        <xdr:cNvSpPr txBox="1"/>
      </xdr:nvSpPr>
      <xdr:spPr>
        <a:xfrm>
          <a:off x="22199600" y="1734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77978</xdr:rowOff>
    </xdr:from>
    <xdr:to>
      <xdr:col>112</xdr:col>
      <xdr:colOff>38100</xdr:colOff>
      <xdr:row>102</xdr:row>
      <xdr:rowOff>8128</xdr:rowOff>
    </xdr:to>
    <xdr:sp macro="" textlink="">
      <xdr:nvSpPr>
        <xdr:cNvPr id="734" name="楕円 733"/>
        <xdr:cNvSpPr/>
      </xdr:nvSpPr>
      <xdr:spPr>
        <a:xfrm>
          <a:off x="212725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128778</xdr:rowOff>
    </xdr:from>
    <xdr:to>
      <xdr:col>116</xdr:col>
      <xdr:colOff>63500</xdr:colOff>
      <xdr:row>101</xdr:row>
      <xdr:rowOff>128778</xdr:rowOff>
    </xdr:to>
    <xdr:cxnSp macro="">
      <xdr:nvCxnSpPr>
        <xdr:cNvPr id="735" name="直線コネクタ 734"/>
        <xdr:cNvCxnSpPr/>
      </xdr:nvCxnSpPr>
      <xdr:spPr>
        <a:xfrm>
          <a:off x="21323300" y="17445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22369</xdr:rowOff>
    </xdr:from>
    <xdr:ext cx="469744" cy="259045"/>
    <xdr:sp macro="" textlink="">
      <xdr:nvSpPr>
        <xdr:cNvPr id="737" name="n_2aveValue【庁舎】&#10;一人当たり面積"/>
        <xdr:cNvSpPr txBox="1"/>
      </xdr:nvSpPr>
      <xdr:spPr>
        <a:xfrm>
          <a:off x="20199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24655</xdr:rowOff>
    </xdr:from>
    <xdr:ext cx="469744" cy="259045"/>
    <xdr:sp macro="" textlink="">
      <xdr:nvSpPr>
        <xdr:cNvPr id="738" name="n_1mainValue【庁舎】&#10;一人当たり面積"/>
        <xdr:cNvSpPr txBox="1"/>
      </xdr:nvSpPr>
      <xdr:spPr>
        <a:xfrm>
          <a:off x="21075727" y="1716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有形固定資産減価償却率については，庁舎を除き，類似団体と同程度の水準で推移している。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庁舎は，有形固定資産減価償却率が類似団体と比べ低くなっているが，これは旧庁舎を解体し，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新たな庁舎を平成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月に竣工した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227,965
224,757
352.80
98,198,247
96,768,221
1,049,646
55,840,483
122,567,090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前年度と同ポイントの</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であるが，人口減少や長引く景気低迷による個人・法人税収の減少や合併による影響などの要因により，類似団体平均値を下回っている。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とも持続可能な財政基盤を確立するため，市税以外において低利用市有地の売却や有効活用等により歳入確保に努めるほか，徹底した事務事業の見直し等により歳出の抑制を図るなど，不断の行財政改革に取組み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1411</xdr:rowOff>
    </xdr:to>
    <xdr:cxnSp macro="">
      <xdr:nvCxnSpPr>
        <xdr:cNvPr id="69" name="直線コネクタ 68"/>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1411</xdr:rowOff>
    </xdr:to>
    <xdr:cxnSp macro="">
      <xdr:nvCxnSpPr>
        <xdr:cNvPr id="72" name="直線コネクタ 71"/>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11995</xdr:rowOff>
    </xdr:from>
    <xdr:to>
      <xdr:col>15</xdr:col>
      <xdr:colOff>133350</xdr:colOff>
      <xdr:row>41</xdr:row>
      <xdr:rowOff>113595</xdr:rowOff>
    </xdr:to>
    <xdr:sp macro="" textlink="">
      <xdr:nvSpPr>
        <xdr:cNvPr id="76" name="フローチャート: 判断 75"/>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77" name="テキスト ボックス 76"/>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8" name="直線コネクタ 77"/>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であるが，これは，人件費や扶助費が増加したものの，公債費の減少により，歳出における経常充当一般財源が前年度から６億６千万円減少したものの，地方交付税や臨時財政対策債等の減少に伴う標準財政規模の減少や市税等が減少したため歳入経常一般財源が前年度から８億８千万円下回る水準となったこと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依然として類似団体平均値を上回っている状況であり，今後とも行財政改革の着実な実践による経常経費の抑制に努め，財政構造の弾力性の確保に努めていく。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92202</xdr:rowOff>
    </xdr:from>
    <xdr:to>
      <xdr:col>23</xdr:col>
      <xdr:colOff>133350</xdr:colOff>
      <xdr:row>66</xdr:row>
      <xdr:rowOff>111506</xdr:rowOff>
    </xdr:to>
    <xdr:cxnSp macro="">
      <xdr:nvCxnSpPr>
        <xdr:cNvPr id="130" name="直線コネクタ 129"/>
        <xdr:cNvCxnSpPr/>
      </xdr:nvCxnSpPr>
      <xdr:spPr>
        <a:xfrm>
          <a:off x="4114800" y="114079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118872</xdr:rowOff>
    </xdr:from>
    <xdr:to>
      <xdr:col>19</xdr:col>
      <xdr:colOff>133350</xdr:colOff>
      <xdr:row>66</xdr:row>
      <xdr:rowOff>92202</xdr:rowOff>
    </xdr:to>
    <xdr:cxnSp macro="">
      <xdr:nvCxnSpPr>
        <xdr:cNvPr id="133" name="直線コネクタ 132"/>
        <xdr:cNvCxnSpPr/>
      </xdr:nvCxnSpPr>
      <xdr:spPr>
        <a:xfrm>
          <a:off x="3225800" y="112631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43942</xdr:rowOff>
    </xdr:to>
    <xdr:cxnSp macro="">
      <xdr:nvCxnSpPr>
        <xdr:cNvPr id="136" name="直線コネクタ 135"/>
        <xdr:cNvCxnSpPr/>
      </xdr:nvCxnSpPr>
      <xdr:spPr>
        <a:xfrm flipV="1">
          <a:off x="2336800" y="112631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7" name="フローチャート: 判断 136"/>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8" name="テキスト ボックス 137"/>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43942</xdr:rowOff>
    </xdr:to>
    <xdr:cxnSp macro="">
      <xdr:nvCxnSpPr>
        <xdr:cNvPr id="139" name="直線コネクタ 138"/>
        <xdr:cNvCxnSpPr/>
      </xdr:nvCxnSpPr>
      <xdr:spPr>
        <a:xfrm>
          <a:off x="1447800" y="112631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75438</xdr:rowOff>
    </xdr:from>
    <xdr:to>
      <xdr:col>11</xdr:col>
      <xdr:colOff>82550</xdr:colOff>
      <xdr:row>65</xdr:row>
      <xdr:rowOff>5588</xdr:rowOff>
    </xdr:to>
    <xdr:sp macro="" textlink="">
      <xdr:nvSpPr>
        <xdr:cNvPr id="140" name="フローチャート: 判断 139"/>
        <xdr:cNvSpPr/>
      </xdr:nvSpPr>
      <xdr:spPr>
        <a:xfrm>
          <a:off x="2286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15765</xdr:rowOff>
    </xdr:from>
    <xdr:ext cx="762000" cy="259045"/>
    <xdr:sp macro="" textlink="">
      <xdr:nvSpPr>
        <xdr:cNvPr id="141" name="テキスト ボックス 140"/>
        <xdr:cNvSpPr txBox="1"/>
      </xdr:nvSpPr>
      <xdr:spPr>
        <a:xfrm>
          <a:off x="1955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60706</xdr:rowOff>
    </xdr:from>
    <xdr:to>
      <xdr:col>23</xdr:col>
      <xdr:colOff>184150</xdr:colOff>
      <xdr:row>66</xdr:row>
      <xdr:rowOff>162306</xdr:rowOff>
    </xdr:to>
    <xdr:sp macro="" textlink="">
      <xdr:nvSpPr>
        <xdr:cNvPr id="149" name="楕円 148"/>
        <xdr:cNvSpPr/>
      </xdr:nvSpPr>
      <xdr:spPr>
        <a:xfrm>
          <a:off x="49022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128033</xdr:rowOff>
    </xdr:from>
    <xdr:ext cx="762000" cy="259045"/>
    <xdr:sp macro="" textlink="">
      <xdr:nvSpPr>
        <xdr:cNvPr id="150" name="財政構造の弾力性該当値テキスト"/>
        <xdr:cNvSpPr txBox="1"/>
      </xdr:nvSpPr>
      <xdr:spPr>
        <a:xfrm>
          <a:off x="5041900" y="1127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51" name="楕円 150"/>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2" name="テキスト ボックス 151"/>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3" name="楕円 152"/>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4" name="テキスト ボックス 153"/>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5" name="楕円 154"/>
        <xdr:cNvSpPr/>
      </xdr:nvSpPr>
      <xdr:spPr>
        <a:xfrm>
          <a:off x="2286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6" name="テキスト ボックス 155"/>
        <xdr:cNvSpPr txBox="1"/>
      </xdr:nvSpPr>
      <xdr:spPr>
        <a:xfrm>
          <a:off x="1955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7" name="楕円 156"/>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8" name="テキスト ボックス 157"/>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1,305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122,202</a:t>
          </a:r>
          <a:r>
            <a:rPr kumimoji="1" lang="ja-JP" altLang="en-US" sz="1300">
              <a:latin typeface="ＭＳ Ｐゴシック" panose="020B0600070205080204" pitchFamily="50" charset="-128"/>
              <a:ea typeface="ＭＳ Ｐゴシック" panose="020B0600070205080204" pitchFamily="50" charset="-128"/>
            </a:rPr>
            <a:t>円で，類似団体平均値を上回っている。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合併に伴う職員数の増加や島嶼部を含め集落が分断されている地形的要因もあり，コンパクトな行政運営が難しい側面があるため，人件費の決算額が高いことが主な要因となっている。今後も，効率的な行政運営を積極的に推進することで，職員人件費の縮減をはじめとした行政コストの低減を図っていく。</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154735</xdr:rowOff>
    </xdr:from>
    <xdr:to>
      <xdr:col>23</xdr:col>
      <xdr:colOff>133350</xdr:colOff>
      <xdr:row>87</xdr:row>
      <xdr:rowOff>14774</xdr:rowOff>
    </xdr:to>
    <xdr:cxnSp macro="">
      <xdr:nvCxnSpPr>
        <xdr:cNvPr id="191" name="直線コネクタ 190"/>
        <xdr:cNvCxnSpPr/>
      </xdr:nvCxnSpPr>
      <xdr:spPr>
        <a:xfrm flipV="1">
          <a:off x="4114800" y="14899435"/>
          <a:ext cx="8382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14774</xdr:rowOff>
    </xdr:from>
    <xdr:to>
      <xdr:col>19</xdr:col>
      <xdr:colOff>133350</xdr:colOff>
      <xdr:row>87</xdr:row>
      <xdr:rowOff>28045</xdr:rowOff>
    </xdr:to>
    <xdr:cxnSp macro="">
      <xdr:nvCxnSpPr>
        <xdr:cNvPr id="194" name="直線コネクタ 193"/>
        <xdr:cNvCxnSpPr/>
      </xdr:nvCxnSpPr>
      <xdr:spPr>
        <a:xfrm flipV="1">
          <a:off x="3225800" y="14930924"/>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160550</xdr:rowOff>
    </xdr:from>
    <xdr:to>
      <xdr:col>15</xdr:col>
      <xdr:colOff>82550</xdr:colOff>
      <xdr:row>87</xdr:row>
      <xdr:rowOff>28045</xdr:rowOff>
    </xdr:to>
    <xdr:cxnSp macro="">
      <xdr:nvCxnSpPr>
        <xdr:cNvPr id="197" name="直線コネクタ 196"/>
        <xdr:cNvCxnSpPr/>
      </xdr:nvCxnSpPr>
      <xdr:spPr>
        <a:xfrm>
          <a:off x="2336800" y="14905250"/>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30519</xdr:rowOff>
    </xdr:from>
    <xdr:to>
      <xdr:col>15</xdr:col>
      <xdr:colOff>133350</xdr:colOff>
      <xdr:row>84</xdr:row>
      <xdr:rowOff>132119</xdr:rowOff>
    </xdr:to>
    <xdr:sp macro="" textlink="">
      <xdr:nvSpPr>
        <xdr:cNvPr id="198" name="フローチャート: 判断 197"/>
        <xdr:cNvSpPr/>
      </xdr:nvSpPr>
      <xdr:spPr>
        <a:xfrm>
          <a:off x="3175000" y="1443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142296</xdr:rowOff>
    </xdr:from>
    <xdr:ext cx="762000" cy="259045"/>
    <xdr:sp macro="" textlink="">
      <xdr:nvSpPr>
        <xdr:cNvPr id="199" name="テキスト ボックス 198"/>
        <xdr:cNvSpPr txBox="1"/>
      </xdr:nvSpPr>
      <xdr:spPr>
        <a:xfrm>
          <a:off x="2844800" y="142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13019</xdr:rowOff>
    </xdr:from>
    <xdr:to>
      <xdr:col>11</xdr:col>
      <xdr:colOff>31750</xdr:colOff>
      <xdr:row>86</xdr:row>
      <xdr:rowOff>160550</xdr:rowOff>
    </xdr:to>
    <xdr:cxnSp macro="">
      <xdr:nvCxnSpPr>
        <xdr:cNvPr id="200" name="直線コネクタ 199"/>
        <xdr:cNvCxnSpPr/>
      </xdr:nvCxnSpPr>
      <xdr:spPr>
        <a:xfrm>
          <a:off x="1447800" y="14757719"/>
          <a:ext cx="889000" cy="1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152719</xdr:rowOff>
    </xdr:from>
    <xdr:to>
      <xdr:col>11</xdr:col>
      <xdr:colOff>82550</xdr:colOff>
      <xdr:row>84</xdr:row>
      <xdr:rowOff>82869</xdr:rowOff>
    </xdr:to>
    <xdr:sp macro="" textlink="">
      <xdr:nvSpPr>
        <xdr:cNvPr id="201" name="フローチャート: 判断 200"/>
        <xdr:cNvSpPr/>
      </xdr:nvSpPr>
      <xdr:spPr>
        <a:xfrm>
          <a:off x="2286000" y="1438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93046</xdr:rowOff>
    </xdr:from>
    <xdr:ext cx="762000" cy="259045"/>
    <xdr:sp macro="" textlink="">
      <xdr:nvSpPr>
        <xdr:cNvPr id="202" name="テキスト ボックス 201"/>
        <xdr:cNvSpPr txBox="1"/>
      </xdr:nvSpPr>
      <xdr:spPr>
        <a:xfrm>
          <a:off x="1955800" y="1415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26809</xdr:rowOff>
    </xdr:from>
    <xdr:to>
      <xdr:col>7</xdr:col>
      <xdr:colOff>31750</xdr:colOff>
      <xdr:row>83</xdr:row>
      <xdr:rowOff>128409</xdr:rowOff>
    </xdr:to>
    <xdr:sp macro="" textlink="">
      <xdr:nvSpPr>
        <xdr:cNvPr id="203" name="フローチャート: 判断 202"/>
        <xdr:cNvSpPr/>
      </xdr:nvSpPr>
      <xdr:spPr>
        <a:xfrm>
          <a:off x="1397000" y="1425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138586</xdr:rowOff>
    </xdr:from>
    <xdr:ext cx="762000" cy="259045"/>
    <xdr:sp macro="" textlink="">
      <xdr:nvSpPr>
        <xdr:cNvPr id="204" name="テキスト ボックス 203"/>
        <xdr:cNvSpPr txBox="1"/>
      </xdr:nvSpPr>
      <xdr:spPr>
        <a:xfrm>
          <a:off x="1066800" y="14026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103935</xdr:rowOff>
    </xdr:from>
    <xdr:to>
      <xdr:col>23</xdr:col>
      <xdr:colOff>184150</xdr:colOff>
      <xdr:row>87</xdr:row>
      <xdr:rowOff>34085</xdr:rowOff>
    </xdr:to>
    <xdr:sp macro="" textlink="">
      <xdr:nvSpPr>
        <xdr:cNvPr id="210" name="楕円 209"/>
        <xdr:cNvSpPr/>
      </xdr:nvSpPr>
      <xdr:spPr>
        <a:xfrm>
          <a:off x="4902200" y="148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76012</xdr:rowOff>
    </xdr:from>
    <xdr:ext cx="762000" cy="259045"/>
    <xdr:sp macro="" textlink="">
      <xdr:nvSpPr>
        <xdr:cNvPr id="211" name="人件費・物件費等の状況該当値テキスト"/>
        <xdr:cNvSpPr txBox="1"/>
      </xdr:nvSpPr>
      <xdr:spPr>
        <a:xfrm>
          <a:off x="5041900" y="1482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135424</xdr:rowOff>
    </xdr:from>
    <xdr:to>
      <xdr:col>19</xdr:col>
      <xdr:colOff>184150</xdr:colOff>
      <xdr:row>87</xdr:row>
      <xdr:rowOff>65574</xdr:rowOff>
    </xdr:to>
    <xdr:sp macro="" textlink="">
      <xdr:nvSpPr>
        <xdr:cNvPr id="212" name="楕円 211"/>
        <xdr:cNvSpPr/>
      </xdr:nvSpPr>
      <xdr:spPr>
        <a:xfrm>
          <a:off x="4064000" y="148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50351</xdr:rowOff>
    </xdr:from>
    <xdr:ext cx="736600" cy="259045"/>
    <xdr:sp macro="" textlink="">
      <xdr:nvSpPr>
        <xdr:cNvPr id="213" name="テキスト ボックス 212"/>
        <xdr:cNvSpPr txBox="1"/>
      </xdr:nvSpPr>
      <xdr:spPr>
        <a:xfrm>
          <a:off x="3733800" y="1496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148695</xdr:rowOff>
    </xdr:from>
    <xdr:to>
      <xdr:col>15</xdr:col>
      <xdr:colOff>133350</xdr:colOff>
      <xdr:row>87</xdr:row>
      <xdr:rowOff>78845</xdr:rowOff>
    </xdr:to>
    <xdr:sp macro="" textlink="">
      <xdr:nvSpPr>
        <xdr:cNvPr id="214" name="楕円 213"/>
        <xdr:cNvSpPr/>
      </xdr:nvSpPr>
      <xdr:spPr>
        <a:xfrm>
          <a:off x="3175000" y="148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63622</xdr:rowOff>
    </xdr:from>
    <xdr:ext cx="762000" cy="259045"/>
    <xdr:sp macro="" textlink="">
      <xdr:nvSpPr>
        <xdr:cNvPr id="215" name="テキスト ボックス 214"/>
        <xdr:cNvSpPr txBox="1"/>
      </xdr:nvSpPr>
      <xdr:spPr>
        <a:xfrm>
          <a:off x="2844800" y="1497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109750</xdr:rowOff>
    </xdr:from>
    <xdr:to>
      <xdr:col>11</xdr:col>
      <xdr:colOff>82550</xdr:colOff>
      <xdr:row>87</xdr:row>
      <xdr:rowOff>39900</xdr:rowOff>
    </xdr:to>
    <xdr:sp macro="" textlink="">
      <xdr:nvSpPr>
        <xdr:cNvPr id="216" name="楕円 215"/>
        <xdr:cNvSpPr/>
      </xdr:nvSpPr>
      <xdr:spPr>
        <a:xfrm>
          <a:off x="2286000" y="148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24677</xdr:rowOff>
    </xdr:from>
    <xdr:ext cx="762000" cy="259045"/>
    <xdr:sp macro="" textlink="">
      <xdr:nvSpPr>
        <xdr:cNvPr id="217" name="テキスト ボックス 216"/>
        <xdr:cNvSpPr txBox="1"/>
      </xdr:nvSpPr>
      <xdr:spPr>
        <a:xfrm>
          <a:off x="1955800" y="1494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133669</xdr:rowOff>
    </xdr:from>
    <xdr:to>
      <xdr:col>7</xdr:col>
      <xdr:colOff>31750</xdr:colOff>
      <xdr:row>86</xdr:row>
      <xdr:rowOff>63819</xdr:rowOff>
    </xdr:to>
    <xdr:sp macro="" textlink="">
      <xdr:nvSpPr>
        <xdr:cNvPr id="218" name="楕円 217"/>
        <xdr:cNvSpPr/>
      </xdr:nvSpPr>
      <xdr:spPr>
        <a:xfrm>
          <a:off x="1397000" y="147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48596</xdr:rowOff>
    </xdr:from>
    <xdr:ext cx="762000" cy="259045"/>
    <xdr:sp macro="" textlink="">
      <xdr:nvSpPr>
        <xdr:cNvPr id="219" name="テキスト ボックス 218"/>
        <xdr:cNvSpPr txBox="1"/>
      </xdr:nvSpPr>
      <xdr:spPr>
        <a:xfrm>
          <a:off x="1066800" y="1479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年４月１日現在のラスパイレス指数は，類似団体の中では中位に位置しており，</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となっている。これは，給与構造改革による経過措置が平成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年度末で終了したことが影響しているものと考えられる。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今後も引き続き，指数の変動を注視しつつ，より適正な給与制度の確立に努めていく。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注：今年度の数値は前年度数値を引用している。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5" name="直線コネクタ 254"/>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118836</xdr:rowOff>
    </xdr:to>
    <xdr:cxnSp macro="">
      <xdr:nvCxnSpPr>
        <xdr:cNvPr id="258" name="直線コネクタ 257"/>
        <xdr:cNvCxnSpPr/>
      </xdr:nvCxnSpPr>
      <xdr:spPr>
        <a:xfrm>
          <a:off x="15290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136071</xdr:rowOff>
    </xdr:to>
    <xdr:cxnSp macro="">
      <xdr:nvCxnSpPr>
        <xdr:cNvPr id="261" name="直線コネクタ 260"/>
        <xdr:cNvCxnSpPr/>
      </xdr:nvCxnSpPr>
      <xdr:spPr>
        <a:xfrm flipV="1">
          <a:off x="14401800" y="148290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2" name="フローチャート: 判断 261"/>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3" name="テキスト ボックス 262"/>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136071</xdr:rowOff>
    </xdr:to>
    <xdr:cxnSp macro="">
      <xdr:nvCxnSpPr>
        <xdr:cNvPr id="264" name="直線コネクタ 263"/>
        <xdr:cNvCxnSpPr/>
      </xdr:nvCxnSpPr>
      <xdr:spPr>
        <a:xfrm>
          <a:off x="13512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5" name="フローチャート: 判断 264"/>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6" name="テキスト ボックス 265"/>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9" name="テキスト ボックス 278"/>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2" name="楕円 281"/>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3" name="テキスト ボックス 282"/>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人で，類似団体平均値を上回っている。これは，港湾管理者の事務を担っていることなどが主な要因である。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年３月に，平成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年度当初の総職員数（上下水道局を除く）を</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人体制（平成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年度比較▲</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人）とする「第２次呉市職員体制再構築計画」を策定し，この着実な実現のため，事務事業等の見直しやアウトソーシングなどの事務の効率化に取り組んでいるところである。今後も引き続き，職員数の適正化に向けた取組を進めていく。 </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110279</xdr:rowOff>
    </xdr:from>
    <xdr:to>
      <xdr:col>81</xdr:col>
      <xdr:colOff>44450</xdr:colOff>
      <xdr:row>63</xdr:row>
      <xdr:rowOff>146473</xdr:rowOff>
    </xdr:to>
    <xdr:cxnSp macro="">
      <xdr:nvCxnSpPr>
        <xdr:cNvPr id="318" name="直線コネクタ 317"/>
        <xdr:cNvCxnSpPr/>
      </xdr:nvCxnSpPr>
      <xdr:spPr>
        <a:xfrm>
          <a:off x="16179800" y="10911629"/>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110279</xdr:rowOff>
    </xdr:from>
    <xdr:to>
      <xdr:col>77</xdr:col>
      <xdr:colOff>44450</xdr:colOff>
      <xdr:row>63</xdr:row>
      <xdr:rowOff>146473</xdr:rowOff>
    </xdr:to>
    <xdr:cxnSp macro="">
      <xdr:nvCxnSpPr>
        <xdr:cNvPr id="321" name="直線コネクタ 320"/>
        <xdr:cNvCxnSpPr/>
      </xdr:nvCxnSpPr>
      <xdr:spPr>
        <a:xfrm flipV="1">
          <a:off x="15290800" y="1091162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146473</xdr:rowOff>
    </xdr:from>
    <xdr:to>
      <xdr:col>72</xdr:col>
      <xdr:colOff>203200</xdr:colOff>
      <xdr:row>64</xdr:row>
      <xdr:rowOff>39370</xdr:rowOff>
    </xdr:to>
    <xdr:cxnSp macro="">
      <xdr:nvCxnSpPr>
        <xdr:cNvPr id="324" name="直線コネクタ 323"/>
        <xdr:cNvCxnSpPr/>
      </xdr:nvCxnSpPr>
      <xdr:spPr>
        <a:xfrm flipV="1">
          <a:off x="14401800" y="1094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115358</xdr:rowOff>
    </xdr:from>
    <xdr:to>
      <xdr:col>73</xdr:col>
      <xdr:colOff>44450</xdr:colOff>
      <xdr:row>61</xdr:row>
      <xdr:rowOff>45508</xdr:rowOff>
    </xdr:to>
    <xdr:sp macro="" textlink="">
      <xdr:nvSpPr>
        <xdr:cNvPr id="325" name="フローチャート: 判断 324"/>
        <xdr:cNvSpPr/>
      </xdr:nvSpPr>
      <xdr:spPr>
        <a:xfrm>
          <a:off x="15240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55685</xdr:rowOff>
    </xdr:from>
    <xdr:ext cx="762000" cy="259045"/>
    <xdr:sp macro="" textlink="">
      <xdr:nvSpPr>
        <xdr:cNvPr id="326" name="テキスト ボックス 325"/>
        <xdr:cNvSpPr txBox="1"/>
      </xdr:nvSpPr>
      <xdr:spPr>
        <a:xfrm>
          <a:off x="14909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39370</xdr:rowOff>
    </xdr:from>
    <xdr:to>
      <xdr:col>68</xdr:col>
      <xdr:colOff>152400</xdr:colOff>
      <xdr:row>64</xdr:row>
      <xdr:rowOff>87630</xdr:rowOff>
    </xdr:to>
    <xdr:cxnSp macro="">
      <xdr:nvCxnSpPr>
        <xdr:cNvPr id="327" name="直線コネクタ 326"/>
        <xdr:cNvCxnSpPr/>
      </xdr:nvCxnSpPr>
      <xdr:spPr>
        <a:xfrm flipV="1">
          <a:off x="13512800" y="1101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1" name="テキスト ボックス 330"/>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95673</xdr:rowOff>
    </xdr:from>
    <xdr:to>
      <xdr:col>81</xdr:col>
      <xdr:colOff>95250</xdr:colOff>
      <xdr:row>64</xdr:row>
      <xdr:rowOff>25823</xdr:rowOff>
    </xdr:to>
    <xdr:sp macro="" textlink="">
      <xdr:nvSpPr>
        <xdr:cNvPr id="337" name="楕円 336"/>
        <xdr:cNvSpPr/>
      </xdr:nvSpPr>
      <xdr:spPr>
        <a:xfrm>
          <a:off x="16967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67750</xdr:rowOff>
    </xdr:from>
    <xdr:ext cx="762000" cy="259045"/>
    <xdr:sp macro="" textlink="">
      <xdr:nvSpPr>
        <xdr:cNvPr id="338" name="定員管理の状況該当値テキスト"/>
        <xdr:cNvSpPr txBox="1"/>
      </xdr:nvSpPr>
      <xdr:spPr>
        <a:xfrm>
          <a:off x="17106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59479</xdr:rowOff>
    </xdr:from>
    <xdr:to>
      <xdr:col>77</xdr:col>
      <xdr:colOff>95250</xdr:colOff>
      <xdr:row>63</xdr:row>
      <xdr:rowOff>161079</xdr:rowOff>
    </xdr:to>
    <xdr:sp macro="" textlink="">
      <xdr:nvSpPr>
        <xdr:cNvPr id="339" name="楕円 338"/>
        <xdr:cNvSpPr/>
      </xdr:nvSpPr>
      <xdr:spPr>
        <a:xfrm>
          <a:off x="16129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145856</xdr:rowOff>
    </xdr:from>
    <xdr:ext cx="736600" cy="259045"/>
    <xdr:sp macro="" textlink="">
      <xdr:nvSpPr>
        <xdr:cNvPr id="340" name="テキスト ボックス 339"/>
        <xdr:cNvSpPr txBox="1"/>
      </xdr:nvSpPr>
      <xdr:spPr>
        <a:xfrm>
          <a:off x="15798800" y="1094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95673</xdr:rowOff>
    </xdr:from>
    <xdr:to>
      <xdr:col>73</xdr:col>
      <xdr:colOff>44450</xdr:colOff>
      <xdr:row>64</xdr:row>
      <xdr:rowOff>25823</xdr:rowOff>
    </xdr:to>
    <xdr:sp macro="" textlink="">
      <xdr:nvSpPr>
        <xdr:cNvPr id="341" name="楕円 340"/>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10600</xdr:rowOff>
    </xdr:from>
    <xdr:ext cx="762000" cy="259045"/>
    <xdr:sp macro="" textlink="">
      <xdr:nvSpPr>
        <xdr:cNvPr id="342" name="テキスト ボックス 341"/>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160020</xdr:rowOff>
    </xdr:from>
    <xdr:to>
      <xdr:col>68</xdr:col>
      <xdr:colOff>203200</xdr:colOff>
      <xdr:row>64</xdr:row>
      <xdr:rowOff>90170</xdr:rowOff>
    </xdr:to>
    <xdr:sp macro="" textlink="">
      <xdr:nvSpPr>
        <xdr:cNvPr id="343" name="楕円 342"/>
        <xdr:cNvSpPr/>
      </xdr:nvSpPr>
      <xdr:spPr>
        <a:xfrm>
          <a:off x="14351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74947</xdr:rowOff>
    </xdr:from>
    <xdr:ext cx="762000" cy="259045"/>
    <xdr:sp macro="" textlink="">
      <xdr:nvSpPr>
        <xdr:cNvPr id="344" name="テキスト ボックス 343"/>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36830</xdr:rowOff>
    </xdr:from>
    <xdr:to>
      <xdr:col>64</xdr:col>
      <xdr:colOff>152400</xdr:colOff>
      <xdr:row>64</xdr:row>
      <xdr:rowOff>138430</xdr:rowOff>
    </xdr:to>
    <xdr:sp macro="" textlink="">
      <xdr:nvSpPr>
        <xdr:cNvPr id="345" name="楕円 344"/>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123207</xdr:rowOff>
    </xdr:from>
    <xdr:ext cx="762000" cy="259045"/>
    <xdr:sp macro="" textlink="">
      <xdr:nvSpPr>
        <xdr:cNvPr id="346" name="テキスト ボックス 345"/>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％となっているが，過去に借り入れた地方債の償還金が高額であるため，依然として類似団体平均値を上回っている。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今後とも，投資的事業については，後年の財政負担を考慮し，財政措置の高い有利な市債を活用するなど計画的な実施に努める。</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150876</xdr:rowOff>
    </xdr:to>
    <xdr:cxnSp macro="">
      <xdr:nvCxnSpPr>
        <xdr:cNvPr id="378" name="直線コネクタ 377"/>
        <xdr:cNvCxnSpPr/>
      </xdr:nvCxnSpPr>
      <xdr:spPr>
        <a:xfrm flipV="1">
          <a:off x="16179800" y="73228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43</xdr:row>
      <xdr:rowOff>18034</xdr:rowOff>
    </xdr:to>
    <xdr:cxnSp macro="">
      <xdr:nvCxnSpPr>
        <xdr:cNvPr id="381" name="直線コネクタ 380"/>
        <xdr:cNvCxnSpPr/>
      </xdr:nvCxnSpPr>
      <xdr:spPr>
        <a:xfrm flipV="1">
          <a:off x="15290800" y="73517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18034</xdr:rowOff>
    </xdr:from>
    <xdr:to>
      <xdr:col>72</xdr:col>
      <xdr:colOff>203200</xdr:colOff>
      <xdr:row>43</xdr:row>
      <xdr:rowOff>66294</xdr:rowOff>
    </xdr:to>
    <xdr:cxnSp macro="">
      <xdr:nvCxnSpPr>
        <xdr:cNvPr id="384" name="直線コネクタ 383"/>
        <xdr:cNvCxnSpPr/>
      </xdr:nvCxnSpPr>
      <xdr:spPr>
        <a:xfrm flipV="1">
          <a:off x="14401800" y="73903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131826</xdr:rowOff>
    </xdr:from>
    <xdr:to>
      <xdr:col>73</xdr:col>
      <xdr:colOff>44450</xdr:colOff>
      <xdr:row>40</xdr:row>
      <xdr:rowOff>61976</xdr:rowOff>
    </xdr:to>
    <xdr:sp macro="" textlink="">
      <xdr:nvSpPr>
        <xdr:cNvPr id="385" name="フローチャート: 判断 384"/>
        <xdr:cNvSpPr/>
      </xdr:nvSpPr>
      <xdr:spPr>
        <a:xfrm>
          <a:off x="15240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386" name="テキスト ボックス 385"/>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66294</xdr:rowOff>
    </xdr:from>
    <xdr:to>
      <xdr:col>68</xdr:col>
      <xdr:colOff>152400</xdr:colOff>
      <xdr:row>43</xdr:row>
      <xdr:rowOff>114554</xdr:rowOff>
    </xdr:to>
    <xdr:cxnSp macro="">
      <xdr:nvCxnSpPr>
        <xdr:cNvPr id="387" name="直線コネクタ 386"/>
        <xdr:cNvCxnSpPr/>
      </xdr:nvCxnSpPr>
      <xdr:spPr>
        <a:xfrm flipV="1">
          <a:off x="13512800" y="743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88" name="フローチャート: 判断 387"/>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89" name="テキスト ボックス 388"/>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0" name="フローチャート: 判断 389"/>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1" name="テキスト ボックス 390"/>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7" name="楕円 396"/>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8"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399" name="楕円 398"/>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0" name="テキスト ボックス 399"/>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138684</xdr:rowOff>
    </xdr:from>
    <xdr:to>
      <xdr:col>73</xdr:col>
      <xdr:colOff>44450</xdr:colOff>
      <xdr:row>43</xdr:row>
      <xdr:rowOff>68834</xdr:rowOff>
    </xdr:to>
    <xdr:sp macro="" textlink="">
      <xdr:nvSpPr>
        <xdr:cNvPr id="401" name="楕円 400"/>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53611</xdr:rowOff>
    </xdr:from>
    <xdr:ext cx="762000" cy="259045"/>
    <xdr:sp macro="" textlink="">
      <xdr:nvSpPr>
        <xdr:cNvPr id="402" name="テキスト ボックス 401"/>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3" name="楕円 402"/>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4" name="テキスト ボックス 403"/>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5" name="楕円 404"/>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06" name="テキスト ボックス 405"/>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投資的事業の計画的執行による地方債の発行抑制に伴い地方債残高が減少したほか，債務負担行為に基づく支出予定額や退職手当負担見込額等も着実に減少しており，将来負担額が約</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億円減少し，将来負担比率は，前年度と比較して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しかし，類似団体平均値を大きく上回っている状況であり，今後とも行財政改革を推進することで，財政の健全化に努めていく。 </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116374</xdr:rowOff>
    </xdr:from>
    <xdr:to>
      <xdr:col>81</xdr:col>
      <xdr:colOff>44450</xdr:colOff>
      <xdr:row>18</xdr:row>
      <xdr:rowOff>16510</xdr:rowOff>
    </xdr:to>
    <xdr:cxnSp macro="">
      <xdr:nvCxnSpPr>
        <xdr:cNvPr id="440" name="直線コネクタ 439"/>
        <xdr:cNvCxnSpPr/>
      </xdr:nvCxnSpPr>
      <xdr:spPr>
        <a:xfrm flipV="1">
          <a:off x="16179800" y="3031024"/>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16510</xdr:rowOff>
    </xdr:from>
    <xdr:to>
      <xdr:col>77</xdr:col>
      <xdr:colOff>44450</xdr:colOff>
      <xdr:row>18</xdr:row>
      <xdr:rowOff>88096</xdr:rowOff>
    </xdr:to>
    <xdr:cxnSp macro="">
      <xdr:nvCxnSpPr>
        <xdr:cNvPr id="443" name="直線コネクタ 442"/>
        <xdr:cNvCxnSpPr/>
      </xdr:nvCxnSpPr>
      <xdr:spPr>
        <a:xfrm flipV="1">
          <a:off x="15290800" y="3102610"/>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88096</xdr:rowOff>
    </xdr:from>
    <xdr:to>
      <xdr:col>72</xdr:col>
      <xdr:colOff>203200</xdr:colOff>
      <xdr:row>18</xdr:row>
      <xdr:rowOff>132334</xdr:rowOff>
    </xdr:to>
    <xdr:cxnSp macro="">
      <xdr:nvCxnSpPr>
        <xdr:cNvPr id="446" name="直線コネクタ 445"/>
        <xdr:cNvCxnSpPr/>
      </xdr:nvCxnSpPr>
      <xdr:spPr>
        <a:xfrm flipV="1">
          <a:off x="14401800" y="31741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48937</xdr:rowOff>
    </xdr:from>
    <xdr:to>
      <xdr:col>73</xdr:col>
      <xdr:colOff>44450</xdr:colOff>
      <xdr:row>15</xdr:row>
      <xdr:rowOff>150537</xdr:rowOff>
    </xdr:to>
    <xdr:sp macro="" textlink="">
      <xdr:nvSpPr>
        <xdr:cNvPr id="447" name="フローチャート: 判断 446"/>
        <xdr:cNvSpPr/>
      </xdr:nvSpPr>
      <xdr:spPr>
        <a:xfrm>
          <a:off x="15240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160714</xdr:rowOff>
    </xdr:from>
    <xdr:ext cx="762000" cy="259045"/>
    <xdr:sp macro="" textlink="">
      <xdr:nvSpPr>
        <xdr:cNvPr id="448" name="テキスト ボックス 447"/>
        <xdr:cNvSpPr txBox="1"/>
      </xdr:nvSpPr>
      <xdr:spPr>
        <a:xfrm>
          <a:off x="14909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132334</xdr:rowOff>
    </xdr:from>
    <xdr:to>
      <xdr:col>68</xdr:col>
      <xdr:colOff>152400</xdr:colOff>
      <xdr:row>19</xdr:row>
      <xdr:rowOff>26035</xdr:rowOff>
    </xdr:to>
    <xdr:cxnSp macro="">
      <xdr:nvCxnSpPr>
        <xdr:cNvPr id="449" name="直線コネクタ 448"/>
        <xdr:cNvCxnSpPr/>
      </xdr:nvCxnSpPr>
      <xdr:spPr>
        <a:xfrm flipV="1">
          <a:off x="13512800" y="321843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110871</xdr:rowOff>
    </xdr:from>
    <xdr:to>
      <xdr:col>68</xdr:col>
      <xdr:colOff>203200</xdr:colOff>
      <xdr:row>16</xdr:row>
      <xdr:rowOff>41021</xdr:rowOff>
    </xdr:to>
    <xdr:sp macro="" textlink="">
      <xdr:nvSpPr>
        <xdr:cNvPr id="450" name="フローチャート: 判断 449"/>
        <xdr:cNvSpPr/>
      </xdr:nvSpPr>
      <xdr:spPr>
        <a:xfrm>
          <a:off x="14351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51198</xdr:rowOff>
    </xdr:from>
    <xdr:ext cx="762000" cy="259045"/>
    <xdr:sp macro="" textlink="">
      <xdr:nvSpPr>
        <xdr:cNvPr id="451" name="テキスト ボックス 450"/>
        <xdr:cNvSpPr txBox="1"/>
      </xdr:nvSpPr>
      <xdr:spPr>
        <a:xfrm>
          <a:off x="14020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148675</xdr:rowOff>
    </xdr:from>
    <xdr:to>
      <xdr:col>64</xdr:col>
      <xdr:colOff>152400</xdr:colOff>
      <xdr:row>16</xdr:row>
      <xdr:rowOff>78825</xdr:rowOff>
    </xdr:to>
    <xdr:sp macro="" textlink="">
      <xdr:nvSpPr>
        <xdr:cNvPr id="452" name="フローチャート: 判断 451"/>
        <xdr:cNvSpPr/>
      </xdr:nvSpPr>
      <xdr:spPr>
        <a:xfrm>
          <a:off x="13462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89002</xdr:rowOff>
    </xdr:from>
    <xdr:ext cx="762000" cy="259045"/>
    <xdr:sp macro="" textlink="">
      <xdr:nvSpPr>
        <xdr:cNvPr id="453" name="テキスト ボックス 452"/>
        <xdr:cNvSpPr txBox="1"/>
      </xdr:nvSpPr>
      <xdr:spPr>
        <a:xfrm>
          <a:off x="13131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65574</xdr:rowOff>
    </xdr:from>
    <xdr:to>
      <xdr:col>81</xdr:col>
      <xdr:colOff>95250</xdr:colOff>
      <xdr:row>17</xdr:row>
      <xdr:rowOff>167174</xdr:rowOff>
    </xdr:to>
    <xdr:sp macro="" textlink="">
      <xdr:nvSpPr>
        <xdr:cNvPr id="459" name="楕円 458"/>
        <xdr:cNvSpPr/>
      </xdr:nvSpPr>
      <xdr:spPr>
        <a:xfrm>
          <a:off x="169672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37651</xdr:rowOff>
    </xdr:from>
    <xdr:ext cx="762000" cy="259045"/>
    <xdr:sp macro="" textlink="">
      <xdr:nvSpPr>
        <xdr:cNvPr id="460" name="将来負担の状況該当値テキスト"/>
        <xdr:cNvSpPr txBox="1"/>
      </xdr:nvSpPr>
      <xdr:spPr>
        <a:xfrm>
          <a:off x="17106900" y="295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137160</xdr:rowOff>
    </xdr:from>
    <xdr:to>
      <xdr:col>77</xdr:col>
      <xdr:colOff>95250</xdr:colOff>
      <xdr:row>18</xdr:row>
      <xdr:rowOff>67310</xdr:rowOff>
    </xdr:to>
    <xdr:sp macro="" textlink="">
      <xdr:nvSpPr>
        <xdr:cNvPr id="461" name="楕円 460"/>
        <xdr:cNvSpPr/>
      </xdr:nvSpPr>
      <xdr:spPr>
        <a:xfrm>
          <a:off x="16129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52087</xdr:rowOff>
    </xdr:from>
    <xdr:ext cx="736600" cy="259045"/>
    <xdr:sp macro="" textlink="">
      <xdr:nvSpPr>
        <xdr:cNvPr id="462" name="テキスト ボックス 461"/>
        <xdr:cNvSpPr txBox="1"/>
      </xdr:nvSpPr>
      <xdr:spPr>
        <a:xfrm>
          <a:off x="15798800" y="313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37296</xdr:rowOff>
    </xdr:from>
    <xdr:to>
      <xdr:col>73</xdr:col>
      <xdr:colOff>44450</xdr:colOff>
      <xdr:row>18</xdr:row>
      <xdr:rowOff>138896</xdr:rowOff>
    </xdr:to>
    <xdr:sp macro="" textlink="">
      <xdr:nvSpPr>
        <xdr:cNvPr id="463" name="楕円 462"/>
        <xdr:cNvSpPr/>
      </xdr:nvSpPr>
      <xdr:spPr>
        <a:xfrm>
          <a:off x="15240000" y="31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123673</xdr:rowOff>
    </xdr:from>
    <xdr:ext cx="762000" cy="259045"/>
    <xdr:sp macro="" textlink="">
      <xdr:nvSpPr>
        <xdr:cNvPr id="464" name="テキスト ボックス 463"/>
        <xdr:cNvSpPr txBox="1"/>
      </xdr:nvSpPr>
      <xdr:spPr>
        <a:xfrm>
          <a:off x="14909800" y="32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81534</xdr:rowOff>
    </xdr:from>
    <xdr:to>
      <xdr:col>68</xdr:col>
      <xdr:colOff>203200</xdr:colOff>
      <xdr:row>19</xdr:row>
      <xdr:rowOff>11684</xdr:rowOff>
    </xdr:to>
    <xdr:sp macro="" textlink="">
      <xdr:nvSpPr>
        <xdr:cNvPr id="465" name="楕円 464"/>
        <xdr:cNvSpPr/>
      </xdr:nvSpPr>
      <xdr:spPr>
        <a:xfrm>
          <a:off x="14351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167911</xdr:rowOff>
    </xdr:from>
    <xdr:ext cx="762000" cy="259045"/>
    <xdr:sp macro="" textlink="">
      <xdr:nvSpPr>
        <xdr:cNvPr id="466" name="テキスト ボックス 465"/>
        <xdr:cNvSpPr txBox="1"/>
      </xdr:nvSpPr>
      <xdr:spPr>
        <a:xfrm>
          <a:off x="14020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146685</xdr:rowOff>
    </xdr:from>
    <xdr:to>
      <xdr:col>64</xdr:col>
      <xdr:colOff>152400</xdr:colOff>
      <xdr:row>19</xdr:row>
      <xdr:rowOff>76835</xdr:rowOff>
    </xdr:to>
    <xdr:sp macro="" textlink="">
      <xdr:nvSpPr>
        <xdr:cNvPr id="467" name="楕円 466"/>
        <xdr:cNvSpPr/>
      </xdr:nvSpPr>
      <xdr:spPr>
        <a:xfrm>
          <a:off x="13462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61612</xdr:rowOff>
    </xdr:from>
    <xdr:ext cx="762000" cy="259045"/>
    <xdr:sp macro="" textlink="">
      <xdr:nvSpPr>
        <xdr:cNvPr id="468" name="テキスト ボックス 467"/>
        <xdr:cNvSpPr txBox="1"/>
      </xdr:nvSpPr>
      <xdr:spPr>
        <a:xfrm>
          <a:off x="13131800" y="3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227,965
224,757
352.80
98,198,247
96,768,221
1,049,646
55,840,483
122,567,090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体制再構築計画等に基づく職員数の適正化などにより，職員給ベースで約２億１千万円減少したものの，退職手当が支給人数ベースで増加したことにより，人件費決算額は前年度から約１億７千万円増加したが，歳入経常一般財源の減少により経常収支比率における人件費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29.2 </a:t>
          </a:r>
          <a:r>
            <a:rPr kumimoji="1" lang="ja-JP" altLang="en-US" sz="1300">
              <a:latin typeface="ＭＳ Ｐゴシック" panose="020B0600070205080204" pitchFamily="50" charset="-128"/>
              <a:ea typeface="ＭＳ Ｐゴシック" panose="020B0600070205080204" pitchFamily="50" charset="-128"/>
            </a:rPr>
            <a:t>％となっている。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類似団体平均値を上回っている状況であるが，今後とも呉市職員体制再構築計画をはじめとした各種計画による定員の適正化に努め，職員人件費の縮減に努めていく。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46990</xdr:rowOff>
    </xdr:to>
    <xdr:cxnSp macro="">
      <xdr:nvCxnSpPr>
        <xdr:cNvPr id="66" name="直線コネクタ 65"/>
        <xdr:cNvCxnSpPr/>
      </xdr:nvCxnSpPr>
      <xdr:spPr>
        <a:xfrm>
          <a:off x="3987800" y="6680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38</xdr:row>
      <xdr:rowOff>165100</xdr:rowOff>
    </xdr:to>
    <xdr:cxnSp macro="">
      <xdr:nvCxnSpPr>
        <xdr:cNvPr id="69" name="直線コネクタ 68"/>
        <xdr:cNvCxnSpPr/>
      </xdr:nvCxnSpPr>
      <xdr:spPr>
        <a:xfrm>
          <a:off x="3098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39</xdr:row>
      <xdr:rowOff>54610</xdr:rowOff>
    </xdr:to>
    <xdr:cxnSp macro="">
      <xdr:nvCxnSpPr>
        <xdr:cNvPr id="72" name="直線コネクタ 71"/>
        <xdr:cNvCxnSpPr/>
      </xdr:nvCxnSpPr>
      <xdr:spPr>
        <a:xfrm flipV="1">
          <a:off x="2209800" y="667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54610</xdr:rowOff>
    </xdr:to>
    <xdr:cxnSp macro="">
      <xdr:nvCxnSpPr>
        <xdr:cNvPr id="75" name="直線コネクタ 74"/>
        <xdr:cNvCxnSpPr/>
      </xdr:nvCxnSpPr>
      <xdr:spPr>
        <a:xfrm>
          <a:off x="1320800" y="673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5" name="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6"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経常収支比率における物件費は，歳入経常一般財源の減少により前年度と比較して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％となったが，類似団体平均値を下回っている状況である。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今後も指定管理者制度や業務の民間委託化を推進するほか，公共施設等について合理的で効率的な資産経営の推進を図り，施設の維持管理・内部的管理経費など，物件費の抑制に努めていく。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101600</xdr:rowOff>
    </xdr:from>
    <xdr:to>
      <xdr:col>82</xdr:col>
      <xdr:colOff>107950</xdr:colOff>
      <xdr:row>22</xdr:row>
      <xdr:rowOff>38100</xdr:rowOff>
    </xdr:to>
    <xdr:cxnSp macro="">
      <xdr:nvCxnSpPr>
        <xdr:cNvPr id="122" name="直線コネクタ 121"/>
        <xdr:cNvCxnSpPr/>
      </xdr:nvCxnSpPr>
      <xdr:spPr>
        <a:xfrm flipV="1">
          <a:off x="16510000" y="25019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16527</xdr:rowOff>
    </xdr:from>
    <xdr:ext cx="762000" cy="259045"/>
    <xdr:sp macro="" textlink="">
      <xdr:nvSpPr>
        <xdr:cNvPr id="125" name="物件費最大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101600</xdr:rowOff>
    </xdr:from>
    <xdr:to>
      <xdr:col>82</xdr:col>
      <xdr:colOff>196850</xdr:colOff>
      <xdr:row>14</xdr:row>
      <xdr:rowOff>101600</xdr:rowOff>
    </xdr:to>
    <xdr:cxnSp macro="">
      <xdr:nvCxnSpPr>
        <xdr:cNvPr id="126" name="直線コネクタ 125"/>
        <xdr:cNvCxnSpPr/>
      </xdr:nvCxnSpPr>
      <xdr:spPr>
        <a:xfrm>
          <a:off x="16421100" y="250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12700</xdr:rowOff>
    </xdr:to>
    <xdr:cxnSp macro="">
      <xdr:nvCxnSpPr>
        <xdr:cNvPr id="127" name="直線コネクタ 126"/>
        <xdr:cNvCxnSpPr/>
      </xdr:nvCxnSpPr>
      <xdr:spPr>
        <a:xfrm>
          <a:off x="15671800" y="271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146050</xdr:rowOff>
    </xdr:to>
    <xdr:cxnSp macro="">
      <xdr:nvCxnSpPr>
        <xdr:cNvPr id="130" name="直線コネクタ 129"/>
        <xdr:cNvCxnSpPr/>
      </xdr:nvCxnSpPr>
      <xdr:spPr>
        <a:xfrm>
          <a:off x="14782800" y="266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95250</xdr:rowOff>
    </xdr:to>
    <xdr:cxnSp macro="">
      <xdr:nvCxnSpPr>
        <xdr:cNvPr id="133" name="直線コネクタ 132"/>
        <xdr:cNvCxnSpPr/>
      </xdr:nvCxnSpPr>
      <xdr:spPr>
        <a:xfrm>
          <a:off x="13893800" y="264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107950</xdr:rowOff>
    </xdr:from>
    <xdr:to>
      <xdr:col>74</xdr:col>
      <xdr:colOff>31750</xdr:colOff>
      <xdr:row>18</xdr:row>
      <xdr:rowOff>38100</xdr:rowOff>
    </xdr:to>
    <xdr:sp macro="" textlink="">
      <xdr:nvSpPr>
        <xdr:cNvPr id="134" name="フローチャート: 判断 133"/>
        <xdr:cNvSpPr/>
      </xdr:nvSpPr>
      <xdr:spPr>
        <a:xfrm>
          <a:off x="14732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35" name="テキスト ボックス 134"/>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15</xdr:row>
      <xdr:rowOff>69850</xdr:rowOff>
    </xdr:to>
    <xdr:cxnSp macro="">
      <xdr:nvCxnSpPr>
        <xdr:cNvPr id="136" name="直線コネクタ 135"/>
        <xdr:cNvCxnSpPr/>
      </xdr:nvCxnSpPr>
      <xdr:spPr>
        <a:xfrm>
          <a:off x="13004800" y="245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156227</xdr:rowOff>
    </xdr:from>
    <xdr:ext cx="762000" cy="259045"/>
    <xdr:sp macro="" textlink="">
      <xdr:nvSpPr>
        <xdr:cNvPr id="151" name="テキスト ボックス 150"/>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2" name="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臨時福祉給付金が減少したものの，子ども・子育て支援給付金給付や心身障害者介護訓練等給付の増加により扶助費決算額は約１億５千万円増加し，経常収支比率における扶助費は，前年度と比較して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生活保護費給付の減少が続いているが，高齢化の進展などにより扶助費の増加傾向が見込まれており，今後とも健全な財政運営の確保に努めていく。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3" name="直線コネクタ 182"/>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6"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7" name="直線コネクタ 186"/>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158750</xdr:rowOff>
    </xdr:to>
    <xdr:cxnSp macro="">
      <xdr:nvCxnSpPr>
        <xdr:cNvPr id="188" name="直線コネクタ 187"/>
        <xdr:cNvCxnSpPr/>
      </xdr:nvCxnSpPr>
      <xdr:spPr>
        <a:xfrm>
          <a:off x="3987800" y="9474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44450</xdr:rowOff>
    </xdr:to>
    <xdr:cxnSp macro="">
      <xdr:nvCxnSpPr>
        <xdr:cNvPr id="191" name="直線コネクタ 190"/>
        <xdr:cNvCxnSpPr/>
      </xdr:nvCxnSpPr>
      <xdr:spPr>
        <a:xfrm>
          <a:off x="3098800" y="935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2" name="フローチャート: 判断 191"/>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3" name="テキスト ボックス 192"/>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114300</xdr:rowOff>
    </xdr:to>
    <xdr:cxnSp macro="">
      <xdr:nvCxnSpPr>
        <xdr:cNvPr id="194" name="直線コネクタ 193"/>
        <xdr:cNvCxnSpPr/>
      </xdr:nvCxnSpPr>
      <xdr:spPr>
        <a:xfrm flipV="1">
          <a:off x="2209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5" name="フローチャート: 判断 194"/>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6" name="テキスト ボックス 195"/>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114300</xdr:rowOff>
    </xdr:to>
    <xdr:cxnSp macro="">
      <xdr:nvCxnSpPr>
        <xdr:cNvPr id="197" name="直線コネクタ 196"/>
        <xdr:cNvCxnSpPr/>
      </xdr:nvCxnSpPr>
      <xdr:spPr>
        <a:xfrm>
          <a:off x="1320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7" name="楕円 206"/>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8"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9" name="楕円 208"/>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105427</xdr:rowOff>
    </xdr:from>
    <xdr:ext cx="736600" cy="259045"/>
    <xdr:sp macro="" textlink="">
      <xdr:nvSpPr>
        <xdr:cNvPr id="210" name="テキスト ボックス 209"/>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1" name="楕円 210"/>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2" name="テキスト ボックス 211"/>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3" name="楕円 212"/>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4" name="テキスト ボックス 213"/>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経常収支比率におけるその他の経費は，中小企業振興資金貸付が減少したものの，公営企業等への繰出金が増加したことから，前年度と比較して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％となり，類似団体平均値を上回る状況となった。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今後とも公営企業等への繰出金については，独立採算の原則に沿った健全化を進めるほか，行財政改革の着実な実践による経常経費の抑制に努めていく。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4" name="直線コネクタ 243"/>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5"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6" name="直線コネクタ 245"/>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7"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8" name="直線コネクタ 247"/>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24130</xdr:rowOff>
    </xdr:to>
    <xdr:cxnSp macro="">
      <xdr:nvCxnSpPr>
        <xdr:cNvPr id="249" name="直線コネクタ 248"/>
        <xdr:cNvCxnSpPr/>
      </xdr:nvCxnSpPr>
      <xdr:spPr>
        <a:xfrm>
          <a:off x="15671800" y="978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8890</xdr:rowOff>
    </xdr:to>
    <xdr:cxnSp macro="">
      <xdr:nvCxnSpPr>
        <xdr:cNvPr id="252" name="直線コネクタ 251"/>
        <xdr:cNvCxnSpPr/>
      </xdr:nvCxnSpPr>
      <xdr:spPr>
        <a:xfrm>
          <a:off x="14782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3" name="フローチャート: 判断 252"/>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4" name="テキスト ボックス 253"/>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5" name="直線コネクタ 254"/>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6" name="フローチャート: 判断 255"/>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7" name="テキスト ボックス 256"/>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58" name="直線コネクタ 257"/>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9" name="フローチャート: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1" name="フローチャート: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1" name="テキスト ボックス 270"/>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％で，類似団体平均値を下回っている。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今後とも補助費等の適正な執行に努めるとともに，事業効果の検証や実施手法の見直しを進めることで経費の抑制を図っていく。 </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7" name="直線コネクタ 306"/>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10"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11" name="直線コネクタ 310"/>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xdr:rowOff>
    </xdr:from>
    <xdr:to>
      <xdr:col>82</xdr:col>
      <xdr:colOff>107950</xdr:colOff>
      <xdr:row>34</xdr:row>
      <xdr:rowOff>94343</xdr:rowOff>
    </xdr:to>
    <xdr:cxnSp macro="">
      <xdr:nvCxnSpPr>
        <xdr:cNvPr id="312" name="直線コネクタ 311"/>
        <xdr:cNvCxnSpPr/>
      </xdr:nvCxnSpPr>
      <xdr:spPr>
        <a:xfrm flipV="1">
          <a:off x="15671800" y="5836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3"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4" name="フローチャート: 判断 313"/>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61686</xdr:rowOff>
    </xdr:from>
    <xdr:to>
      <xdr:col>78</xdr:col>
      <xdr:colOff>69850</xdr:colOff>
      <xdr:row>34</xdr:row>
      <xdr:rowOff>94343</xdr:rowOff>
    </xdr:to>
    <xdr:cxnSp macro="">
      <xdr:nvCxnSpPr>
        <xdr:cNvPr id="315" name="直線コネクタ 314"/>
        <xdr:cNvCxnSpPr/>
      </xdr:nvCxnSpPr>
      <xdr:spPr>
        <a:xfrm>
          <a:off x="14782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6" name="フローチャート: 判断 315"/>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7" name="テキスト ボックス 316"/>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61686</xdr:rowOff>
    </xdr:from>
    <xdr:to>
      <xdr:col>73</xdr:col>
      <xdr:colOff>180975</xdr:colOff>
      <xdr:row>34</xdr:row>
      <xdr:rowOff>83457</xdr:rowOff>
    </xdr:to>
    <xdr:cxnSp macro="">
      <xdr:nvCxnSpPr>
        <xdr:cNvPr id="318" name="直線コネクタ 317"/>
        <xdr:cNvCxnSpPr/>
      </xdr:nvCxnSpPr>
      <xdr:spPr>
        <a:xfrm flipV="1">
          <a:off x="13893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5443</xdr:rowOff>
    </xdr:from>
    <xdr:to>
      <xdr:col>74</xdr:col>
      <xdr:colOff>31750</xdr:colOff>
      <xdr:row>36</xdr:row>
      <xdr:rowOff>107043</xdr:rowOff>
    </xdr:to>
    <xdr:sp macro="" textlink="">
      <xdr:nvSpPr>
        <xdr:cNvPr id="319" name="フローチャート: 判断 318"/>
        <xdr:cNvSpPr/>
      </xdr:nvSpPr>
      <xdr:spPr>
        <a:xfrm>
          <a:off x="14732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91820</xdr:rowOff>
    </xdr:from>
    <xdr:ext cx="762000" cy="259045"/>
    <xdr:sp macro="" textlink="">
      <xdr:nvSpPr>
        <xdr:cNvPr id="320" name="テキスト ボックス 319"/>
        <xdr:cNvSpPr txBox="1"/>
      </xdr:nvSpPr>
      <xdr:spPr>
        <a:xfrm>
          <a:off x="14401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83457</xdr:rowOff>
    </xdr:from>
    <xdr:to>
      <xdr:col>69</xdr:col>
      <xdr:colOff>92075</xdr:colOff>
      <xdr:row>34</xdr:row>
      <xdr:rowOff>94343</xdr:rowOff>
    </xdr:to>
    <xdr:cxnSp macro="">
      <xdr:nvCxnSpPr>
        <xdr:cNvPr id="321" name="直線コネクタ 320"/>
        <xdr:cNvCxnSpPr/>
      </xdr:nvCxnSpPr>
      <xdr:spPr>
        <a:xfrm flipV="1">
          <a:off x="13004800" y="591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122464</xdr:rowOff>
    </xdr:from>
    <xdr:to>
      <xdr:col>69</xdr:col>
      <xdr:colOff>142875</xdr:colOff>
      <xdr:row>36</xdr:row>
      <xdr:rowOff>52614</xdr:rowOff>
    </xdr:to>
    <xdr:sp macro="" textlink="">
      <xdr:nvSpPr>
        <xdr:cNvPr id="322" name="フローチャート: 判断 321"/>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37391</xdr:rowOff>
    </xdr:from>
    <xdr:ext cx="762000" cy="259045"/>
    <xdr:sp macro="" textlink="">
      <xdr:nvSpPr>
        <xdr:cNvPr id="323" name="テキスト ボックス 322"/>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144236</xdr:rowOff>
    </xdr:from>
    <xdr:to>
      <xdr:col>65</xdr:col>
      <xdr:colOff>53975</xdr:colOff>
      <xdr:row>36</xdr:row>
      <xdr:rowOff>74386</xdr:rowOff>
    </xdr:to>
    <xdr:sp macro="" textlink="">
      <xdr:nvSpPr>
        <xdr:cNvPr id="324" name="フローチャート: 判断 323"/>
        <xdr:cNvSpPr/>
      </xdr:nvSpPr>
      <xdr:spPr>
        <a:xfrm>
          <a:off x="12954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59163</xdr:rowOff>
    </xdr:from>
    <xdr:ext cx="762000" cy="259045"/>
    <xdr:sp macro="" textlink="">
      <xdr:nvSpPr>
        <xdr:cNvPr id="325" name="テキスト ボックス 324"/>
        <xdr:cNvSpPr txBox="1"/>
      </xdr:nvSpPr>
      <xdr:spPr>
        <a:xfrm>
          <a:off x="12623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127907</xdr:rowOff>
    </xdr:from>
    <xdr:to>
      <xdr:col>82</xdr:col>
      <xdr:colOff>158750</xdr:colOff>
      <xdr:row>34</xdr:row>
      <xdr:rowOff>58057</xdr:rowOff>
    </xdr:to>
    <xdr:sp macro="" textlink="">
      <xdr:nvSpPr>
        <xdr:cNvPr id="331" name="楕円 330"/>
        <xdr:cNvSpPr/>
      </xdr:nvSpPr>
      <xdr:spPr>
        <a:xfrm>
          <a:off x="16459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144434</xdr:rowOff>
    </xdr:from>
    <xdr:ext cx="762000" cy="259045"/>
    <xdr:sp macro="" textlink="">
      <xdr:nvSpPr>
        <xdr:cNvPr id="332" name="補助費等該当値テキスト"/>
        <xdr:cNvSpPr txBox="1"/>
      </xdr:nvSpPr>
      <xdr:spPr>
        <a:xfrm>
          <a:off x="16598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43543</xdr:rowOff>
    </xdr:from>
    <xdr:to>
      <xdr:col>78</xdr:col>
      <xdr:colOff>120650</xdr:colOff>
      <xdr:row>34</xdr:row>
      <xdr:rowOff>145143</xdr:rowOff>
    </xdr:to>
    <xdr:sp macro="" textlink="">
      <xdr:nvSpPr>
        <xdr:cNvPr id="333" name="楕円 332"/>
        <xdr:cNvSpPr/>
      </xdr:nvSpPr>
      <xdr:spPr>
        <a:xfrm>
          <a:off x="15621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155320</xdr:rowOff>
    </xdr:from>
    <xdr:ext cx="736600" cy="259045"/>
    <xdr:sp macro="" textlink="">
      <xdr:nvSpPr>
        <xdr:cNvPr id="334" name="テキスト ボックス 333"/>
        <xdr:cNvSpPr txBox="1"/>
      </xdr:nvSpPr>
      <xdr:spPr>
        <a:xfrm>
          <a:off x="15290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35" name="楕円 334"/>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36" name="テキスト ボックス 335"/>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32657</xdr:rowOff>
    </xdr:from>
    <xdr:to>
      <xdr:col>69</xdr:col>
      <xdr:colOff>142875</xdr:colOff>
      <xdr:row>34</xdr:row>
      <xdr:rowOff>134257</xdr:rowOff>
    </xdr:to>
    <xdr:sp macro="" textlink="">
      <xdr:nvSpPr>
        <xdr:cNvPr id="337" name="楕円 336"/>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144434</xdr:rowOff>
    </xdr:from>
    <xdr:ext cx="762000" cy="259045"/>
    <xdr:sp macro="" textlink="">
      <xdr:nvSpPr>
        <xdr:cNvPr id="338" name="テキスト ボックス 337"/>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43543</xdr:rowOff>
    </xdr:from>
    <xdr:to>
      <xdr:col>65</xdr:col>
      <xdr:colOff>53975</xdr:colOff>
      <xdr:row>34</xdr:row>
      <xdr:rowOff>145143</xdr:rowOff>
    </xdr:to>
    <xdr:sp macro="" textlink="">
      <xdr:nvSpPr>
        <xdr:cNvPr id="339" name="楕円 338"/>
        <xdr:cNvSpPr/>
      </xdr:nvSpPr>
      <xdr:spPr>
        <a:xfrm>
          <a:off x="12954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155320</xdr:rowOff>
    </xdr:from>
    <xdr:ext cx="762000" cy="259045"/>
    <xdr:sp macro="" textlink="">
      <xdr:nvSpPr>
        <xdr:cNvPr id="340" name="テキスト ボックス 339"/>
        <xdr:cNvSpPr txBox="1"/>
      </xdr:nvSpPr>
      <xdr:spPr>
        <a:xfrm>
          <a:off x="12623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経常収支比率における公債費は，前年度が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これは，大型事業の集中や合併による地方債の承継等により元利償還金の歳出に占める割合が大きいことが原因と考えられる。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今後とも建設地方債の計画的活用により残高を縮減するとともに，財政措置の高い有利な市債の活用を図っていく。</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8" name="直線コネクタ 367"/>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9"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0" name="直線コネクタ 369"/>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71"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2" name="直線コネクタ 371"/>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1270</xdr:rowOff>
    </xdr:from>
    <xdr:to>
      <xdr:col>24</xdr:col>
      <xdr:colOff>25400</xdr:colOff>
      <xdr:row>81</xdr:row>
      <xdr:rowOff>69850</xdr:rowOff>
    </xdr:to>
    <xdr:cxnSp macro="">
      <xdr:nvCxnSpPr>
        <xdr:cNvPr id="373" name="直線コネクタ 372"/>
        <xdr:cNvCxnSpPr/>
      </xdr:nvCxnSpPr>
      <xdr:spPr>
        <a:xfrm flipV="1">
          <a:off x="3987800" y="1388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4"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5" name="フローチャート: 判断 374"/>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24130</xdr:rowOff>
    </xdr:from>
    <xdr:to>
      <xdr:col>19</xdr:col>
      <xdr:colOff>187325</xdr:colOff>
      <xdr:row>81</xdr:row>
      <xdr:rowOff>69850</xdr:rowOff>
    </xdr:to>
    <xdr:cxnSp macro="">
      <xdr:nvCxnSpPr>
        <xdr:cNvPr id="376" name="直線コネクタ 375"/>
        <xdr:cNvCxnSpPr/>
      </xdr:nvCxnSpPr>
      <xdr:spPr>
        <a:xfrm>
          <a:off x="3098800" y="1391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7" name="フローチャート: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100330</xdr:rowOff>
    </xdr:to>
    <xdr:cxnSp macro="">
      <xdr:nvCxnSpPr>
        <xdr:cNvPr id="379" name="直線コネクタ 378"/>
        <xdr:cNvCxnSpPr/>
      </xdr:nvCxnSpPr>
      <xdr:spPr>
        <a:xfrm flipV="1">
          <a:off x="2209800" y="1391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80" name="フローチャート: 判断 379"/>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1" name="テキスト ボックス 380"/>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100330</xdr:rowOff>
    </xdr:from>
    <xdr:to>
      <xdr:col>11</xdr:col>
      <xdr:colOff>9525</xdr:colOff>
      <xdr:row>81</xdr:row>
      <xdr:rowOff>100330</xdr:rowOff>
    </xdr:to>
    <xdr:cxnSp macro="">
      <xdr:nvCxnSpPr>
        <xdr:cNvPr id="382" name="直線コネクタ 381"/>
        <xdr:cNvCxnSpPr/>
      </xdr:nvCxnSpPr>
      <xdr:spPr>
        <a:xfrm>
          <a:off x="1320800" y="1398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4" name="テキスト ボックス 383"/>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5" name="フローチャート: 判断 384"/>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6" name="テキスト ボックス 385"/>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121920</xdr:rowOff>
    </xdr:from>
    <xdr:to>
      <xdr:col>24</xdr:col>
      <xdr:colOff>76200</xdr:colOff>
      <xdr:row>81</xdr:row>
      <xdr:rowOff>52070</xdr:rowOff>
    </xdr:to>
    <xdr:sp macro="" textlink="">
      <xdr:nvSpPr>
        <xdr:cNvPr id="392" name="楕円 391"/>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30497</xdr:rowOff>
    </xdr:from>
    <xdr:ext cx="762000" cy="259045"/>
    <xdr:sp macro="" textlink="">
      <xdr:nvSpPr>
        <xdr:cNvPr id="393" name="公債費該当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19050</xdr:rowOff>
    </xdr:from>
    <xdr:to>
      <xdr:col>20</xdr:col>
      <xdr:colOff>38100</xdr:colOff>
      <xdr:row>81</xdr:row>
      <xdr:rowOff>120650</xdr:rowOff>
    </xdr:to>
    <xdr:sp macro="" textlink="">
      <xdr:nvSpPr>
        <xdr:cNvPr id="394" name="楕円 393"/>
        <xdr:cNvSpPr/>
      </xdr:nvSpPr>
      <xdr:spPr>
        <a:xfrm>
          <a:off x="3937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105427</xdr:rowOff>
    </xdr:from>
    <xdr:ext cx="736600" cy="259045"/>
    <xdr:sp macro="" textlink="">
      <xdr:nvSpPr>
        <xdr:cNvPr id="395" name="テキスト ボックス 394"/>
        <xdr:cNvSpPr txBox="1"/>
      </xdr:nvSpPr>
      <xdr:spPr>
        <a:xfrm>
          <a:off x="3606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6" name="楕円 395"/>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7" name="テキスト ボックス 396"/>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49530</xdr:rowOff>
    </xdr:from>
    <xdr:to>
      <xdr:col>11</xdr:col>
      <xdr:colOff>60325</xdr:colOff>
      <xdr:row>81</xdr:row>
      <xdr:rowOff>151130</xdr:rowOff>
    </xdr:to>
    <xdr:sp macro="" textlink="">
      <xdr:nvSpPr>
        <xdr:cNvPr id="398" name="楕円 397"/>
        <xdr:cNvSpPr/>
      </xdr:nvSpPr>
      <xdr:spPr>
        <a:xfrm>
          <a:off x="2159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135907</xdr:rowOff>
    </xdr:from>
    <xdr:ext cx="762000" cy="259045"/>
    <xdr:sp macro="" textlink="">
      <xdr:nvSpPr>
        <xdr:cNvPr id="399" name="テキスト ボックス 398"/>
        <xdr:cNvSpPr txBox="1"/>
      </xdr:nvSpPr>
      <xdr:spPr>
        <a:xfrm>
          <a:off x="1828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49530</xdr:rowOff>
    </xdr:from>
    <xdr:to>
      <xdr:col>6</xdr:col>
      <xdr:colOff>171450</xdr:colOff>
      <xdr:row>81</xdr:row>
      <xdr:rowOff>151130</xdr:rowOff>
    </xdr:to>
    <xdr:sp macro="" textlink="">
      <xdr:nvSpPr>
        <xdr:cNvPr id="400" name="楕円 399"/>
        <xdr:cNvSpPr/>
      </xdr:nvSpPr>
      <xdr:spPr>
        <a:xfrm>
          <a:off x="1270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135907</xdr:rowOff>
    </xdr:from>
    <xdr:ext cx="762000" cy="259045"/>
    <xdr:sp macro="" textlink="">
      <xdr:nvSpPr>
        <xdr:cNvPr id="401" name="テキスト ボックス 400"/>
        <xdr:cNvSpPr txBox="1"/>
      </xdr:nvSpPr>
      <xdr:spPr>
        <a:xfrm>
          <a:off x="939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％であるが，類似団体平均値を下回っている状況となっている。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今後とも行政改革改革の着実な実践により，類似団体平均値を上回る水準となっている人件費の縮減をはじめ，行政コストの効率化を推進していくことで，財政構造の弾力性の確保を図っていく。 </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9" name="直線コネクタ 428"/>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2"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3" name="直線コネクタ 432"/>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69850</xdr:rowOff>
    </xdr:to>
    <xdr:cxnSp macro="">
      <xdr:nvCxnSpPr>
        <xdr:cNvPr id="434" name="直線コネクタ 433"/>
        <xdr:cNvCxnSpPr/>
      </xdr:nvCxnSpPr>
      <xdr:spPr>
        <a:xfrm>
          <a:off x="15671800" y="131724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76</xdr:row>
      <xdr:rowOff>142239</xdr:rowOff>
    </xdr:to>
    <xdr:cxnSp macro="">
      <xdr:nvCxnSpPr>
        <xdr:cNvPr id="437" name="直線コネクタ 436"/>
        <xdr:cNvCxnSpPr/>
      </xdr:nvCxnSpPr>
      <xdr:spPr>
        <a:xfrm>
          <a:off x="14782800" y="12989560"/>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8" name="フローチャート: 判断 437"/>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9" name="テキスト ボックス 438"/>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35561</xdr:rowOff>
    </xdr:to>
    <xdr:cxnSp macro="">
      <xdr:nvCxnSpPr>
        <xdr:cNvPr id="440" name="直線コネクタ 439"/>
        <xdr:cNvCxnSpPr/>
      </xdr:nvCxnSpPr>
      <xdr:spPr>
        <a:xfrm flipV="1">
          <a:off x="13893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3811</xdr:rowOff>
    </xdr:from>
    <xdr:to>
      <xdr:col>74</xdr:col>
      <xdr:colOff>31750</xdr:colOff>
      <xdr:row>77</xdr:row>
      <xdr:rowOff>105411</xdr:rowOff>
    </xdr:to>
    <xdr:sp macro="" textlink="">
      <xdr:nvSpPr>
        <xdr:cNvPr id="441" name="フローチャート: 判断 440"/>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42" name="テキスト ボックス 441"/>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76</xdr:row>
      <xdr:rowOff>35561</xdr:rowOff>
    </xdr:to>
    <xdr:cxnSp macro="">
      <xdr:nvCxnSpPr>
        <xdr:cNvPr id="443" name="直線コネクタ 442"/>
        <xdr:cNvCxnSpPr/>
      </xdr:nvCxnSpPr>
      <xdr:spPr>
        <a:xfrm>
          <a:off x="13004800" y="12913360"/>
          <a:ext cx="8890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11430</xdr:rowOff>
    </xdr:from>
    <xdr:to>
      <xdr:col>69</xdr:col>
      <xdr:colOff>142875</xdr:colOff>
      <xdr:row>77</xdr:row>
      <xdr:rowOff>113030</xdr:rowOff>
    </xdr:to>
    <xdr:sp macro="" textlink="">
      <xdr:nvSpPr>
        <xdr:cNvPr id="444" name="フローチャート: 判断 443"/>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45" name="テキスト ボックス 444"/>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46" name="フローチャート: 判断 445"/>
        <xdr:cNvSpPr/>
      </xdr:nvSpPr>
      <xdr:spPr>
        <a:xfrm>
          <a:off x="12954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47" name="テキスト ボックス 446"/>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3" name="楕円 452"/>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4"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5" name="楕円 454"/>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56" name="テキスト ボックス 455"/>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57" name="楕円 456"/>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58" name="テキスト ボックス 457"/>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9" name="楕円 458"/>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60" name="テキスト ボックス 459"/>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61" name="楕円 460"/>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62" name="テキスト ボックス 461"/>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27955</xdr:rowOff>
    </xdr:from>
    <xdr:to>
      <xdr:col>29</xdr:col>
      <xdr:colOff>127000</xdr:colOff>
      <xdr:row>13</xdr:row>
      <xdr:rowOff>41260</xdr:rowOff>
    </xdr:to>
    <xdr:cxnSp macro="">
      <xdr:nvCxnSpPr>
        <xdr:cNvPr id="48" name="直線コネクタ 47"/>
        <xdr:cNvCxnSpPr/>
      </xdr:nvCxnSpPr>
      <xdr:spPr bwMode="auto">
        <a:xfrm flipV="1">
          <a:off x="5003800" y="2304430"/>
          <a:ext cx="6477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74224</xdr:rowOff>
    </xdr:from>
    <xdr:to>
      <xdr:col>26</xdr:col>
      <xdr:colOff>50800</xdr:colOff>
      <xdr:row>13</xdr:row>
      <xdr:rowOff>41260</xdr:rowOff>
    </xdr:to>
    <xdr:cxnSp macro="">
      <xdr:nvCxnSpPr>
        <xdr:cNvPr id="51" name="直線コネクタ 50"/>
        <xdr:cNvCxnSpPr/>
      </xdr:nvCxnSpPr>
      <xdr:spPr bwMode="auto">
        <a:xfrm>
          <a:off x="4305300" y="2179249"/>
          <a:ext cx="698500" cy="13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64440</xdr:rowOff>
    </xdr:from>
    <xdr:to>
      <xdr:col>22</xdr:col>
      <xdr:colOff>114300</xdr:colOff>
      <xdr:row>12</xdr:row>
      <xdr:rowOff>74224</xdr:rowOff>
    </xdr:to>
    <xdr:cxnSp macro="">
      <xdr:nvCxnSpPr>
        <xdr:cNvPr id="54" name="直線コネクタ 53"/>
        <xdr:cNvCxnSpPr/>
      </xdr:nvCxnSpPr>
      <xdr:spPr bwMode="auto">
        <a:xfrm>
          <a:off x="3606800" y="2169465"/>
          <a:ext cx="6985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75042</xdr:rowOff>
    </xdr:from>
    <xdr:to>
      <xdr:col>22</xdr:col>
      <xdr:colOff>165100</xdr:colOff>
      <xdr:row>17</xdr:row>
      <xdr:rowOff>5192</xdr:rowOff>
    </xdr:to>
    <xdr:sp macro="" textlink="">
      <xdr:nvSpPr>
        <xdr:cNvPr id="55" name="フローチャート: 判断 54"/>
        <xdr:cNvSpPr/>
      </xdr:nvSpPr>
      <xdr:spPr bwMode="auto">
        <a:xfrm>
          <a:off x="4254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161419</xdr:rowOff>
    </xdr:from>
    <xdr:ext cx="762000" cy="259045"/>
    <xdr:sp macro="" textlink="">
      <xdr:nvSpPr>
        <xdr:cNvPr id="56" name="テキスト ボックス 55"/>
        <xdr:cNvSpPr txBox="1"/>
      </xdr:nvSpPr>
      <xdr:spPr>
        <a:xfrm>
          <a:off x="3924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64440</xdr:rowOff>
    </xdr:from>
    <xdr:to>
      <xdr:col>18</xdr:col>
      <xdr:colOff>177800</xdr:colOff>
      <xdr:row>12</xdr:row>
      <xdr:rowOff>107782</xdr:rowOff>
    </xdr:to>
    <xdr:cxnSp macro="">
      <xdr:nvCxnSpPr>
        <xdr:cNvPr id="57" name="直線コネクタ 56"/>
        <xdr:cNvCxnSpPr/>
      </xdr:nvCxnSpPr>
      <xdr:spPr bwMode="auto">
        <a:xfrm flipV="1">
          <a:off x="2908300" y="2169465"/>
          <a:ext cx="698500" cy="4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133518</xdr:rowOff>
    </xdr:from>
    <xdr:to>
      <xdr:col>19</xdr:col>
      <xdr:colOff>38100</xdr:colOff>
      <xdr:row>17</xdr:row>
      <xdr:rowOff>63668</xdr:rowOff>
    </xdr:to>
    <xdr:sp macro="" textlink="">
      <xdr:nvSpPr>
        <xdr:cNvPr id="58" name="フローチャート: 判断 57"/>
        <xdr:cNvSpPr/>
      </xdr:nvSpPr>
      <xdr:spPr bwMode="auto">
        <a:xfrm>
          <a:off x="35560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48445</xdr:rowOff>
    </xdr:from>
    <xdr:ext cx="762000" cy="259045"/>
    <xdr:sp macro="" textlink="">
      <xdr:nvSpPr>
        <xdr:cNvPr id="59" name="テキスト ボックス 58"/>
        <xdr:cNvSpPr txBox="1"/>
      </xdr:nvSpPr>
      <xdr:spPr>
        <a:xfrm>
          <a:off x="32258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43723</xdr:rowOff>
    </xdr:from>
    <xdr:to>
      <xdr:col>15</xdr:col>
      <xdr:colOff>101600</xdr:colOff>
      <xdr:row>17</xdr:row>
      <xdr:rowOff>145323</xdr:rowOff>
    </xdr:to>
    <xdr:sp macro="" textlink="">
      <xdr:nvSpPr>
        <xdr:cNvPr id="60" name="フローチャート: 判断 59"/>
        <xdr:cNvSpPr/>
      </xdr:nvSpPr>
      <xdr:spPr bwMode="auto">
        <a:xfrm>
          <a:off x="2857500" y="3005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130100</xdr:rowOff>
    </xdr:from>
    <xdr:ext cx="762000" cy="259045"/>
    <xdr:sp macro="" textlink="">
      <xdr:nvSpPr>
        <xdr:cNvPr id="61" name="テキスト ボックス 60"/>
        <xdr:cNvSpPr txBox="1"/>
      </xdr:nvSpPr>
      <xdr:spPr>
        <a:xfrm>
          <a:off x="2527300" y="309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148605</xdr:rowOff>
    </xdr:from>
    <xdr:to>
      <xdr:col>29</xdr:col>
      <xdr:colOff>177800</xdr:colOff>
      <xdr:row>13</xdr:row>
      <xdr:rowOff>78755</xdr:rowOff>
    </xdr:to>
    <xdr:sp macro="" textlink="">
      <xdr:nvSpPr>
        <xdr:cNvPr id="67" name="楕円 66"/>
        <xdr:cNvSpPr/>
      </xdr:nvSpPr>
      <xdr:spPr bwMode="auto">
        <a:xfrm>
          <a:off x="5600700" y="225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165132</xdr:rowOff>
    </xdr:from>
    <xdr:ext cx="762000" cy="259045"/>
    <xdr:sp macro="" textlink="">
      <xdr:nvSpPr>
        <xdr:cNvPr id="68" name="人口1人当たり決算額の推移該当値テキスト130"/>
        <xdr:cNvSpPr txBox="1"/>
      </xdr:nvSpPr>
      <xdr:spPr>
        <a:xfrm>
          <a:off x="5740400" y="209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161910</xdr:rowOff>
    </xdr:from>
    <xdr:to>
      <xdr:col>26</xdr:col>
      <xdr:colOff>101600</xdr:colOff>
      <xdr:row>13</xdr:row>
      <xdr:rowOff>92060</xdr:rowOff>
    </xdr:to>
    <xdr:sp macro="" textlink="">
      <xdr:nvSpPr>
        <xdr:cNvPr id="69" name="楕円 68"/>
        <xdr:cNvSpPr/>
      </xdr:nvSpPr>
      <xdr:spPr bwMode="auto">
        <a:xfrm>
          <a:off x="4953000" y="226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102237</xdr:rowOff>
    </xdr:from>
    <xdr:ext cx="736600" cy="259045"/>
    <xdr:sp macro="" textlink="">
      <xdr:nvSpPr>
        <xdr:cNvPr id="70" name="テキスト ボックス 69"/>
        <xdr:cNvSpPr txBox="1"/>
      </xdr:nvSpPr>
      <xdr:spPr>
        <a:xfrm>
          <a:off x="4622800" y="203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23424</xdr:rowOff>
    </xdr:from>
    <xdr:to>
      <xdr:col>22</xdr:col>
      <xdr:colOff>165100</xdr:colOff>
      <xdr:row>12</xdr:row>
      <xdr:rowOff>125024</xdr:rowOff>
    </xdr:to>
    <xdr:sp macro="" textlink="">
      <xdr:nvSpPr>
        <xdr:cNvPr id="71" name="楕円 70"/>
        <xdr:cNvSpPr/>
      </xdr:nvSpPr>
      <xdr:spPr bwMode="auto">
        <a:xfrm>
          <a:off x="4254500" y="21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135201</xdr:rowOff>
    </xdr:from>
    <xdr:ext cx="762000" cy="259045"/>
    <xdr:sp macro="" textlink="">
      <xdr:nvSpPr>
        <xdr:cNvPr id="72" name="テキスト ボックス 71"/>
        <xdr:cNvSpPr txBox="1"/>
      </xdr:nvSpPr>
      <xdr:spPr>
        <a:xfrm>
          <a:off x="3924300" y="189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13640</xdr:rowOff>
    </xdr:from>
    <xdr:to>
      <xdr:col>19</xdr:col>
      <xdr:colOff>38100</xdr:colOff>
      <xdr:row>12</xdr:row>
      <xdr:rowOff>115240</xdr:rowOff>
    </xdr:to>
    <xdr:sp macro="" textlink="">
      <xdr:nvSpPr>
        <xdr:cNvPr id="73" name="楕円 72"/>
        <xdr:cNvSpPr/>
      </xdr:nvSpPr>
      <xdr:spPr bwMode="auto">
        <a:xfrm>
          <a:off x="3556000" y="211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125417</xdr:rowOff>
    </xdr:from>
    <xdr:ext cx="762000" cy="259045"/>
    <xdr:sp macro="" textlink="">
      <xdr:nvSpPr>
        <xdr:cNvPr id="74" name="テキスト ボックス 73"/>
        <xdr:cNvSpPr txBox="1"/>
      </xdr:nvSpPr>
      <xdr:spPr>
        <a:xfrm>
          <a:off x="3225800" y="188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56982</xdr:rowOff>
    </xdr:from>
    <xdr:to>
      <xdr:col>15</xdr:col>
      <xdr:colOff>101600</xdr:colOff>
      <xdr:row>12</xdr:row>
      <xdr:rowOff>158582</xdr:rowOff>
    </xdr:to>
    <xdr:sp macro="" textlink="">
      <xdr:nvSpPr>
        <xdr:cNvPr id="75" name="楕円 74"/>
        <xdr:cNvSpPr/>
      </xdr:nvSpPr>
      <xdr:spPr bwMode="auto">
        <a:xfrm>
          <a:off x="2857500" y="2162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168759</xdr:rowOff>
    </xdr:from>
    <xdr:ext cx="762000" cy="259045"/>
    <xdr:sp macro="" textlink="">
      <xdr:nvSpPr>
        <xdr:cNvPr id="76" name="テキスト ボックス 75"/>
        <xdr:cNvSpPr txBox="1"/>
      </xdr:nvSpPr>
      <xdr:spPr>
        <a:xfrm>
          <a:off x="2527300" y="19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16586</xdr:rowOff>
    </xdr:from>
    <xdr:to>
      <xdr:col>29</xdr:col>
      <xdr:colOff>127000</xdr:colOff>
      <xdr:row>34</xdr:row>
      <xdr:rowOff>103949</xdr:rowOff>
    </xdr:to>
    <xdr:cxnSp macro="">
      <xdr:nvCxnSpPr>
        <xdr:cNvPr id="109" name="直線コネクタ 108"/>
        <xdr:cNvCxnSpPr/>
      </xdr:nvCxnSpPr>
      <xdr:spPr bwMode="auto">
        <a:xfrm>
          <a:off x="5003800" y="6284036"/>
          <a:ext cx="647700" cy="8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16586</xdr:rowOff>
    </xdr:from>
    <xdr:to>
      <xdr:col>26</xdr:col>
      <xdr:colOff>50800</xdr:colOff>
      <xdr:row>34</xdr:row>
      <xdr:rowOff>22339</xdr:rowOff>
    </xdr:to>
    <xdr:cxnSp macro="">
      <xdr:nvCxnSpPr>
        <xdr:cNvPr id="112" name="直線コネクタ 111"/>
        <xdr:cNvCxnSpPr/>
      </xdr:nvCxnSpPr>
      <xdr:spPr bwMode="auto">
        <a:xfrm flipV="1">
          <a:off x="4305300" y="6284036"/>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22339</xdr:rowOff>
    </xdr:from>
    <xdr:to>
      <xdr:col>22</xdr:col>
      <xdr:colOff>114300</xdr:colOff>
      <xdr:row>34</xdr:row>
      <xdr:rowOff>38113</xdr:rowOff>
    </xdr:to>
    <xdr:cxnSp macro="">
      <xdr:nvCxnSpPr>
        <xdr:cNvPr id="115" name="直線コネクタ 114"/>
        <xdr:cNvCxnSpPr/>
      </xdr:nvCxnSpPr>
      <xdr:spPr bwMode="auto">
        <a:xfrm flipV="1">
          <a:off x="3606800" y="6289789"/>
          <a:ext cx="6985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6" name="フローチャート: 判断 115"/>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7" name="テキスト ボックス 116"/>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278638</xdr:rowOff>
    </xdr:from>
    <xdr:to>
      <xdr:col>18</xdr:col>
      <xdr:colOff>177800</xdr:colOff>
      <xdr:row>34</xdr:row>
      <xdr:rowOff>38113</xdr:rowOff>
    </xdr:to>
    <xdr:cxnSp macro="">
      <xdr:nvCxnSpPr>
        <xdr:cNvPr id="118" name="直線コネクタ 117"/>
        <xdr:cNvCxnSpPr/>
      </xdr:nvCxnSpPr>
      <xdr:spPr bwMode="auto">
        <a:xfrm>
          <a:off x="2908300" y="6203188"/>
          <a:ext cx="698500" cy="10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19" name="フローチャート: 判断 118"/>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0" name="テキスト ボックス 119"/>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1" name="フローチャート: 判断 120"/>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2" name="テキスト ボックス 121"/>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53149</xdr:rowOff>
    </xdr:from>
    <xdr:to>
      <xdr:col>29</xdr:col>
      <xdr:colOff>177800</xdr:colOff>
      <xdr:row>34</xdr:row>
      <xdr:rowOff>154749</xdr:rowOff>
    </xdr:to>
    <xdr:sp macro="" textlink="">
      <xdr:nvSpPr>
        <xdr:cNvPr id="128" name="楕円 127"/>
        <xdr:cNvSpPr/>
      </xdr:nvSpPr>
      <xdr:spPr bwMode="auto">
        <a:xfrm>
          <a:off x="5600700" y="6320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241126</xdr:rowOff>
    </xdr:from>
    <xdr:ext cx="762000" cy="259045"/>
    <xdr:sp macro="" textlink="">
      <xdr:nvSpPr>
        <xdr:cNvPr id="129" name="人口1人当たり決算額の推移該当値テキスト445"/>
        <xdr:cNvSpPr txBox="1"/>
      </xdr:nvSpPr>
      <xdr:spPr>
        <a:xfrm>
          <a:off x="5740400" y="616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308686</xdr:rowOff>
    </xdr:from>
    <xdr:to>
      <xdr:col>26</xdr:col>
      <xdr:colOff>101600</xdr:colOff>
      <xdr:row>34</xdr:row>
      <xdr:rowOff>67386</xdr:rowOff>
    </xdr:to>
    <xdr:sp macro="" textlink="">
      <xdr:nvSpPr>
        <xdr:cNvPr id="130" name="楕円 129"/>
        <xdr:cNvSpPr/>
      </xdr:nvSpPr>
      <xdr:spPr bwMode="auto">
        <a:xfrm>
          <a:off x="4953000" y="623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77563</xdr:rowOff>
    </xdr:from>
    <xdr:ext cx="736600" cy="259045"/>
    <xdr:sp macro="" textlink="">
      <xdr:nvSpPr>
        <xdr:cNvPr id="131" name="テキスト ボックス 130"/>
        <xdr:cNvSpPr txBox="1"/>
      </xdr:nvSpPr>
      <xdr:spPr>
        <a:xfrm>
          <a:off x="4622800" y="600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314439</xdr:rowOff>
    </xdr:from>
    <xdr:to>
      <xdr:col>22</xdr:col>
      <xdr:colOff>165100</xdr:colOff>
      <xdr:row>34</xdr:row>
      <xdr:rowOff>73139</xdr:rowOff>
    </xdr:to>
    <xdr:sp macro="" textlink="">
      <xdr:nvSpPr>
        <xdr:cNvPr id="132" name="楕円 131"/>
        <xdr:cNvSpPr/>
      </xdr:nvSpPr>
      <xdr:spPr bwMode="auto">
        <a:xfrm>
          <a:off x="4254500" y="623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83316</xdr:rowOff>
    </xdr:from>
    <xdr:ext cx="762000" cy="259045"/>
    <xdr:sp macro="" textlink="">
      <xdr:nvSpPr>
        <xdr:cNvPr id="133" name="テキスト ボックス 132"/>
        <xdr:cNvSpPr txBox="1"/>
      </xdr:nvSpPr>
      <xdr:spPr>
        <a:xfrm>
          <a:off x="3924300" y="600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330213</xdr:rowOff>
    </xdr:from>
    <xdr:to>
      <xdr:col>19</xdr:col>
      <xdr:colOff>38100</xdr:colOff>
      <xdr:row>34</xdr:row>
      <xdr:rowOff>88913</xdr:rowOff>
    </xdr:to>
    <xdr:sp macro="" textlink="">
      <xdr:nvSpPr>
        <xdr:cNvPr id="134" name="楕円 133"/>
        <xdr:cNvSpPr/>
      </xdr:nvSpPr>
      <xdr:spPr bwMode="auto">
        <a:xfrm>
          <a:off x="3556000" y="625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99090</xdr:rowOff>
    </xdr:from>
    <xdr:ext cx="762000" cy="259045"/>
    <xdr:sp macro="" textlink="">
      <xdr:nvSpPr>
        <xdr:cNvPr id="135" name="テキスト ボックス 134"/>
        <xdr:cNvSpPr txBox="1"/>
      </xdr:nvSpPr>
      <xdr:spPr>
        <a:xfrm>
          <a:off x="3225800" y="602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227838</xdr:rowOff>
    </xdr:from>
    <xdr:to>
      <xdr:col>15</xdr:col>
      <xdr:colOff>101600</xdr:colOff>
      <xdr:row>33</xdr:row>
      <xdr:rowOff>329438</xdr:rowOff>
    </xdr:to>
    <xdr:sp macro="" textlink="">
      <xdr:nvSpPr>
        <xdr:cNvPr id="136" name="楕円 135"/>
        <xdr:cNvSpPr/>
      </xdr:nvSpPr>
      <xdr:spPr bwMode="auto">
        <a:xfrm>
          <a:off x="2857500" y="615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168165</xdr:rowOff>
    </xdr:from>
    <xdr:ext cx="762000" cy="259045"/>
    <xdr:sp macro="" textlink="">
      <xdr:nvSpPr>
        <xdr:cNvPr id="137" name="テキスト ボックス 136"/>
        <xdr:cNvSpPr txBox="1"/>
      </xdr:nvSpPr>
      <xdr:spPr>
        <a:xfrm>
          <a:off x="25273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227,965
224,757
352.80
98,198,247
96,768,221
1,049,646
55,840,483
122,567,090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57137</xdr:rowOff>
    </xdr:from>
    <xdr:to>
      <xdr:col>24</xdr:col>
      <xdr:colOff>63500</xdr:colOff>
      <xdr:row>30</xdr:row>
      <xdr:rowOff>125527</xdr:rowOff>
    </xdr:to>
    <xdr:cxnSp macro="">
      <xdr:nvCxnSpPr>
        <xdr:cNvPr id="61" name="直線コネクタ 60"/>
        <xdr:cNvCxnSpPr/>
      </xdr:nvCxnSpPr>
      <xdr:spPr>
        <a:xfrm flipV="1">
          <a:off x="3797300" y="5200637"/>
          <a:ext cx="8382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167322</xdr:rowOff>
    </xdr:from>
    <xdr:to>
      <xdr:col>19</xdr:col>
      <xdr:colOff>177800</xdr:colOff>
      <xdr:row>30</xdr:row>
      <xdr:rowOff>125527</xdr:rowOff>
    </xdr:to>
    <xdr:cxnSp macro="">
      <xdr:nvCxnSpPr>
        <xdr:cNvPr id="64" name="直線コネクタ 63"/>
        <xdr:cNvCxnSpPr/>
      </xdr:nvCxnSpPr>
      <xdr:spPr>
        <a:xfrm>
          <a:off x="2908300" y="5139372"/>
          <a:ext cx="889000" cy="12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131089</xdr:rowOff>
    </xdr:from>
    <xdr:to>
      <xdr:col>15</xdr:col>
      <xdr:colOff>50800</xdr:colOff>
      <xdr:row>29</xdr:row>
      <xdr:rowOff>167322</xdr:rowOff>
    </xdr:to>
    <xdr:cxnSp macro="">
      <xdr:nvCxnSpPr>
        <xdr:cNvPr id="67" name="直線コネクタ 66"/>
        <xdr:cNvCxnSpPr/>
      </xdr:nvCxnSpPr>
      <xdr:spPr>
        <a:xfrm>
          <a:off x="2019300" y="5103139"/>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15291</xdr:rowOff>
    </xdr:from>
    <xdr:to>
      <xdr:col>15</xdr:col>
      <xdr:colOff>101600</xdr:colOff>
      <xdr:row>35</xdr:row>
      <xdr:rowOff>116891</xdr:rowOff>
    </xdr:to>
    <xdr:sp macro="" textlink="">
      <xdr:nvSpPr>
        <xdr:cNvPr id="68" name="フローチャート: 判断 67"/>
        <xdr:cNvSpPr/>
      </xdr:nvSpPr>
      <xdr:spPr>
        <a:xfrm>
          <a:off x="2857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108018</xdr:rowOff>
    </xdr:from>
    <xdr:ext cx="534377" cy="259045"/>
    <xdr:sp macro="" textlink="">
      <xdr:nvSpPr>
        <xdr:cNvPr id="69" name="テキスト ボックス 68"/>
        <xdr:cNvSpPr txBox="1"/>
      </xdr:nvSpPr>
      <xdr:spPr>
        <a:xfrm>
          <a:off x="2641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131089</xdr:rowOff>
    </xdr:from>
    <xdr:to>
      <xdr:col>10</xdr:col>
      <xdr:colOff>114300</xdr:colOff>
      <xdr:row>29</xdr:row>
      <xdr:rowOff>157150</xdr:rowOff>
    </xdr:to>
    <xdr:cxnSp macro="">
      <xdr:nvCxnSpPr>
        <xdr:cNvPr id="70" name="直線コネクタ 69"/>
        <xdr:cNvCxnSpPr/>
      </xdr:nvCxnSpPr>
      <xdr:spPr>
        <a:xfrm flipV="1">
          <a:off x="1130300" y="5103139"/>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135145</xdr:rowOff>
    </xdr:from>
    <xdr:ext cx="534377" cy="259045"/>
    <xdr:sp macro="" textlink="">
      <xdr:nvSpPr>
        <xdr:cNvPr id="72" name="テキスト ボックス 71"/>
        <xdr:cNvSpPr txBox="1"/>
      </xdr:nvSpPr>
      <xdr:spPr>
        <a:xfrm>
          <a:off x="1752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87566</xdr:rowOff>
    </xdr:from>
    <xdr:to>
      <xdr:col>6</xdr:col>
      <xdr:colOff>38100</xdr:colOff>
      <xdr:row>36</xdr:row>
      <xdr:rowOff>17716</xdr:rowOff>
    </xdr:to>
    <xdr:sp macro="" textlink="">
      <xdr:nvSpPr>
        <xdr:cNvPr id="73" name="フローチャート: 判断 72"/>
        <xdr:cNvSpPr/>
      </xdr:nvSpPr>
      <xdr:spPr>
        <a:xfrm>
          <a:off x="1079500" y="60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8843</xdr:rowOff>
    </xdr:from>
    <xdr:ext cx="534377" cy="259045"/>
    <xdr:sp macro="" textlink="">
      <xdr:nvSpPr>
        <xdr:cNvPr id="74" name="テキスト ボックス 73"/>
        <xdr:cNvSpPr txBox="1"/>
      </xdr:nvSpPr>
      <xdr:spPr>
        <a:xfrm>
          <a:off x="863111" y="61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6337</xdr:rowOff>
    </xdr:from>
    <xdr:to>
      <xdr:col>24</xdr:col>
      <xdr:colOff>114300</xdr:colOff>
      <xdr:row>30</xdr:row>
      <xdr:rowOff>107937</xdr:rowOff>
    </xdr:to>
    <xdr:sp macro="" textlink="">
      <xdr:nvSpPr>
        <xdr:cNvPr id="80" name="楕円 79"/>
        <xdr:cNvSpPr/>
      </xdr:nvSpPr>
      <xdr:spPr>
        <a:xfrm>
          <a:off x="4584700" y="51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130814</xdr:rowOff>
    </xdr:from>
    <xdr:ext cx="534377" cy="259045"/>
    <xdr:sp macro="" textlink="">
      <xdr:nvSpPr>
        <xdr:cNvPr id="81" name="人件費該当値テキスト"/>
        <xdr:cNvSpPr txBox="1"/>
      </xdr:nvSpPr>
      <xdr:spPr>
        <a:xfrm>
          <a:off x="4686300" y="51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74727</xdr:rowOff>
    </xdr:from>
    <xdr:to>
      <xdr:col>20</xdr:col>
      <xdr:colOff>38100</xdr:colOff>
      <xdr:row>31</xdr:row>
      <xdr:rowOff>4877</xdr:rowOff>
    </xdr:to>
    <xdr:sp macro="" textlink="">
      <xdr:nvSpPr>
        <xdr:cNvPr id="82" name="楕円 81"/>
        <xdr:cNvSpPr/>
      </xdr:nvSpPr>
      <xdr:spPr>
        <a:xfrm>
          <a:off x="3746500" y="521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21404</xdr:rowOff>
    </xdr:from>
    <xdr:ext cx="534377" cy="259045"/>
    <xdr:sp macro="" textlink="">
      <xdr:nvSpPr>
        <xdr:cNvPr id="83" name="テキスト ボックス 82"/>
        <xdr:cNvSpPr txBox="1"/>
      </xdr:nvSpPr>
      <xdr:spPr>
        <a:xfrm>
          <a:off x="3530111" y="499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116522</xdr:rowOff>
    </xdr:from>
    <xdr:to>
      <xdr:col>15</xdr:col>
      <xdr:colOff>101600</xdr:colOff>
      <xdr:row>30</xdr:row>
      <xdr:rowOff>46672</xdr:rowOff>
    </xdr:to>
    <xdr:sp macro="" textlink="">
      <xdr:nvSpPr>
        <xdr:cNvPr id="84" name="楕円 83"/>
        <xdr:cNvSpPr/>
      </xdr:nvSpPr>
      <xdr:spPr>
        <a:xfrm>
          <a:off x="2857500" y="50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63199</xdr:rowOff>
    </xdr:from>
    <xdr:ext cx="534377" cy="259045"/>
    <xdr:sp macro="" textlink="">
      <xdr:nvSpPr>
        <xdr:cNvPr id="85" name="テキスト ボックス 84"/>
        <xdr:cNvSpPr txBox="1"/>
      </xdr:nvSpPr>
      <xdr:spPr>
        <a:xfrm>
          <a:off x="2641111" y="486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80289</xdr:rowOff>
    </xdr:from>
    <xdr:to>
      <xdr:col>10</xdr:col>
      <xdr:colOff>165100</xdr:colOff>
      <xdr:row>30</xdr:row>
      <xdr:rowOff>10439</xdr:rowOff>
    </xdr:to>
    <xdr:sp macro="" textlink="">
      <xdr:nvSpPr>
        <xdr:cNvPr id="86" name="楕円 85"/>
        <xdr:cNvSpPr/>
      </xdr:nvSpPr>
      <xdr:spPr>
        <a:xfrm>
          <a:off x="1968500" y="50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26966</xdr:rowOff>
    </xdr:from>
    <xdr:ext cx="534377" cy="259045"/>
    <xdr:sp macro="" textlink="">
      <xdr:nvSpPr>
        <xdr:cNvPr id="87" name="テキスト ボックス 86"/>
        <xdr:cNvSpPr txBox="1"/>
      </xdr:nvSpPr>
      <xdr:spPr>
        <a:xfrm>
          <a:off x="1752111" y="48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106350</xdr:rowOff>
    </xdr:from>
    <xdr:to>
      <xdr:col>6</xdr:col>
      <xdr:colOff>38100</xdr:colOff>
      <xdr:row>30</xdr:row>
      <xdr:rowOff>36500</xdr:rowOff>
    </xdr:to>
    <xdr:sp macro="" textlink="">
      <xdr:nvSpPr>
        <xdr:cNvPr id="88" name="楕円 87"/>
        <xdr:cNvSpPr/>
      </xdr:nvSpPr>
      <xdr:spPr>
        <a:xfrm>
          <a:off x="1079500" y="50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53027</xdr:rowOff>
    </xdr:from>
    <xdr:ext cx="534377" cy="259045"/>
    <xdr:sp macro="" textlink="">
      <xdr:nvSpPr>
        <xdr:cNvPr id="89" name="テキスト ボックス 88"/>
        <xdr:cNvSpPr txBox="1"/>
      </xdr:nvSpPr>
      <xdr:spPr>
        <a:xfrm>
          <a:off x="863111" y="485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66701</xdr:rowOff>
    </xdr:from>
    <xdr:to>
      <xdr:col>24</xdr:col>
      <xdr:colOff>63500</xdr:colOff>
      <xdr:row>55</xdr:row>
      <xdr:rowOff>140386</xdr:rowOff>
    </xdr:to>
    <xdr:cxnSp macro="">
      <xdr:nvCxnSpPr>
        <xdr:cNvPr id="119" name="直線コネクタ 118"/>
        <xdr:cNvCxnSpPr/>
      </xdr:nvCxnSpPr>
      <xdr:spPr>
        <a:xfrm>
          <a:off x="3797300" y="9496451"/>
          <a:ext cx="8382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66701</xdr:rowOff>
    </xdr:from>
    <xdr:to>
      <xdr:col>19</xdr:col>
      <xdr:colOff>177800</xdr:colOff>
      <xdr:row>55</xdr:row>
      <xdr:rowOff>151511</xdr:rowOff>
    </xdr:to>
    <xdr:cxnSp macro="">
      <xdr:nvCxnSpPr>
        <xdr:cNvPr id="122" name="直線コネクタ 121"/>
        <xdr:cNvCxnSpPr/>
      </xdr:nvCxnSpPr>
      <xdr:spPr>
        <a:xfrm flipV="1">
          <a:off x="2908300" y="9496451"/>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151511</xdr:rowOff>
    </xdr:from>
    <xdr:to>
      <xdr:col>15</xdr:col>
      <xdr:colOff>50800</xdr:colOff>
      <xdr:row>56</xdr:row>
      <xdr:rowOff>23076</xdr:rowOff>
    </xdr:to>
    <xdr:cxnSp macro="">
      <xdr:nvCxnSpPr>
        <xdr:cNvPr id="125" name="直線コネクタ 124"/>
        <xdr:cNvCxnSpPr/>
      </xdr:nvCxnSpPr>
      <xdr:spPr>
        <a:xfrm flipV="1">
          <a:off x="2019300" y="9581261"/>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6" name="フローチャート: 判断 125"/>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7" name="テキスト ボックス 126"/>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23076</xdr:rowOff>
    </xdr:from>
    <xdr:to>
      <xdr:col>10</xdr:col>
      <xdr:colOff>114300</xdr:colOff>
      <xdr:row>57</xdr:row>
      <xdr:rowOff>120574</xdr:rowOff>
    </xdr:to>
    <xdr:cxnSp macro="">
      <xdr:nvCxnSpPr>
        <xdr:cNvPr id="128" name="直線コネクタ 127"/>
        <xdr:cNvCxnSpPr/>
      </xdr:nvCxnSpPr>
      <xdr:spPr>
        <a:xfrm flipV="1">
          <a:off x="1130300" y="9624276"/>
          <a:ext cx="889000" cy="26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9" name="フローチャート: 判断 128"/>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30" name="テキスト ボックス 129"/>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31" name="フローチャート: 判断 130"/>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2" name="テキスト ボックス 131"/>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89586</xdr:rowOff>
    </xdr:from>
    <xdr:to>
      <xdr:col>24</xdr:col>
      <xdr:colOff>114300</xdr:colOff>
      <xdr:row>56</xdr:row>
      <xdr:rowOff>19736</xdr:rowOff>
    </xdr:to>
    <xdr:sp macro="" textlink="">
      <xdr:nvSpPr>
        <xdr:cNvPr id="138" name="楕円 137"/>
        <xdr:cNvSpPr/>
      </xdr:nvSpPr>
      <xdr:spPr>
        <a:xfrm>
          <a:off x="4584700" y="95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68013</xdr:rowOff>
    </xdr:from>
    <xdr:ext cx="534377" cy="259045"/>
    <xdr:sp macro="" textlink="">
      <xdr:nvSpPr>
        <xdr:cNvPr id="139" name="物件費該当値テキスト"/>
        <xdr:cNvSpPr txBox="1"/>
      </xdr:nvSpPr>
      <xdr:spPr>
        <a:xfrm>
          <a:off x="4686300" y="94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15901</xdr:rowOff>
    </xdr:from>
    <xdr:to>
      <xdr:col>20</xdr:col>
      <xdr:colOff>38100</xdr:colOff>
      <xdr:row>55</xdr:row>
      <xdr:rowOff>117501</xdr:rowOff>
    </xdr:to>
    <xdr:sp macro="" textlink="">
      <xdr:nvSpPr>
        <xdr:cNvPr id="140" name="楕円 139"/>
        <xdr:cNvSpPr/>
      </xdr:nvSpPr>
      <xdr:spPr>
        <a:xfrm>
          <a:off x="3746500" y="94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108628</xdr:rowOff>
    </xdr:from>
    <xdr:ext cx="534377" cy="259045"/>
    <xdr:sp macro="" textlink="">
      <xdr:nvSpPr>
        <xdr:cNvPr id="141" name="テキスト ボックス 140"/>
        <xdr:cNvSpPr txBox="1"/>
      </xdr:nvSpPr>
      <xdr:spPr>
        <a:xfrm>
          <a:off x="3530111" y="953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100711</xdr:rowOff>
    </xdr:from>
    <xdr:to>
      <xdr:col>15</xdr:col>
      <xdr:colOff>101600</xdr:colOff>
      <xdr:row>56</xdr:row>
      <xdr:rowOff>30861</xdr:rowOff>
    </xdr:to>
    <xdr:sp macro="" textlink="">
      <xdr:nvSpPr>
        <xdr:cNvPr id="142" name="楕円 141"/>
        <xdr:cNvSpPr/>
      </xdr:nvSpPr>
      <xdr:spPr>
        <a:xfrm>
          <a:off x="2857500" y="95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21988</xdr:rowOff>
    </xdr:from>
    <xdr:ext cx="534377" cy="259045"/>
    <xdr:sp macro="" textlink="">
      <xdr:nvSpPr>
        <xdr:cNvPr id="143" name="テキスト ボックス 142"/>
        <xdr:cNvSpPr txBox="1"/>
      </xdr:nvSpPr>
      <xdr:spPr>
        <a:xfrm>
          <a:off x="2641111" y="96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143726</xdr:rowOff>
    </xdr:from>
    <xdr:to>
      <xdr:col>10</xdr:col>
      <xdr:colOff>165100</xdr:colOff>
      <xdr:row>56</xdr:row>
      <xdr:rowOff>73876</xdr:rowOff>
    </xdr:to>
    <xdr:sp macro="" textlink="">
      <xdr:nvSpPr>
        <xdr:cNvPr id="144" name="楕円 143"/>
        <xdr:cNvSpPr/>
      </xdr:nvSpPr>
      <xdr:spPr>
        <a:xfrm>
          <a:off x="1968500" y="95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65003</xdr:rowOff>
    </xdr:from>
    <xdr:ext cx="534377" cy="259045"/>
    <xdr:sp macro="" textlink="">
      <xdr:nvSpPr>
        <xdr:cNvPr id="145" name="テキスト ボックス 144"/>
        <xdr:cNvSpPr txBox="1"/>
      </xdr:nvSpPr>
      <xdr:spPr>
        <a:xfrm>
          <a:off x="1752111" y="96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69774</xdr:rowOff>
    </xdr:from>
    <xdr:to>
      <xdr:col>6</xdr:col>
      <xdr:colOff>38100</xdr:colOff>
      <xdr:row>57</xdr:row>
      <xdr:rowOff>171374</xdr:rowOff>
    </xdr:to>
    <xdr:sp macro="" textlink="">
      <xdr:nvSpPr>
        <xdr:cNvPr id="146" name="楕円 145"/>
        <xdr:cNvSpPr/>
      </xdr:nvSpPr>
      <xdr:spPr>
        <a:xfrm>
          <a:off x="1079500" y="98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162501</xdr:rowOff>
    </xdr:from>
    <xdr:ext cx="534377" cy="259045"/>
    <xdr:sp macro="" textlink="">
      <xdr:nvSpPr>
        <xdr:cNvPr id="147" name="テキスト ボックス 146"/>
        <xdr:cNvSpPr txBox="1"/>
      </xdr:nvSpPr>
      <xdr:spPr>
        <a:xfrm>
          <a:off x="863111"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109891</xdr:rowOff>
    </xdr:from>
    <xdr:to>
      <xdr:col>24</xdr:col>
      <xdr:colOff>63500</xdr:colOff>
      <xdr:row>76</xdr:row>
      <xdr:rowOff>120864</xdr:rowOff>
    </xdr:to>
    <xdr:cxnSp macro="">
      <xdr:nvCxnSpPr>
        <xdr:cNvPr id="174" name="直線コネクタ 173"/>
        <xdr:cNvCxnSpPr/>
      </xdr:nvCxnSpPr>
      <xdr:spPr>
        <a:xfrm flipV="1">
          <a:off x="3797300" y="1314009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114829</xdr:rowOff>
    </xdr:from>
    <xdr:to>
      <xdr:col>19</xdr:col>
      <xdr:colOff>177800</xdr:colOff>
      <xdr:row>76</xdr:row>
      <xdr:rowOff>120864</xdr:rowOff>
    </xdr:to>
    <xdr:cxnSp macro="">
      <xdr:nvCxnSpPr>
        <xdr:cNvPr id="177" name="直線コネクタ 176"/>
        <xdr:cNvCxnSpPr/>
      </xdr:nvCxnSpPr>
      <xdr:spPr>
        <a:xfrm>
          <a:off x="2908300" y="13145029"/>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105776</xdr:rowOff>
    </xdr:from>
    <xdr:to>
      <xdr:col>15</xdr:col>
      <xdr:colOff>50800</xdr:colOff>
      <xdr:row>76</xdr:row>
      <xdr:rowOff>114829</xdr:rowOff>
    </xdr:to>
    <xdr:cxnSp macro="">
      <xdr:nvCxnSpPr>
        <xdr:cNvPr id="180" name="直線コネクタ 179"/>
        <xdr:cNvCxnSpPr/>
      </xdr:nvCxnSpPr>
      <xdr:spPr>
        <a:xfrm>
          <a:off x="2019300" y="13135976"/>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44186</xdr:rowOff>
    </xdr:from>
    <xdr:to>
      <xdr:col>15</xdr:col>
      <xdr:colOff>101600</xdr:colOff>
      <xdr:row>76</xdr:row>
      <xdr:rowOff>145786</xdr:rowOff>
    </xdr:to>
    <xdr:sp macro="" textlink="">
      <xdr:nvSpPr>
        <xdr:cNvPr id="181" name="フローチャート: 判断 180"/>
        <xdr:cNvSpPr/>
      </xdr:nvSpPr>
      <xdr:spPr>
        <a:xfrm>
          <a:off x="28575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162313</xdr:rowOff>
    </xdr:from>
    <xdr:ext cx="469744" cy="259045"/>
    <xdr:sp macro="" textlink="">
      <xdr:nvSpPr>
        <xdr:cNvPr id="182" name="テキスト ボックス 181"/>
        <xdr:cNvSpPr txBox="1"/>
      </xdr:nvSpPr>
      <xdr:spPr>
        <a:xfrm>
          <a:off x="2673428" y="1284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116383</xdr:rowOff>
    </xdr:from>
    <xdr:to>
      <xdr:col>10</xdr:col>
      <xdr:colOff>114300</xdr:colOff>
      <xdr:row>76</xdr:row>
      <xdr:rowOff>105776</xdr:rowOff>
    </xdr:to>
    <xdr:cxnSp macro="">
      <xdr:nvCxnSpPr>
        <xdr:cNvPr id="183" name="直線コネクタ 182"/>
        <xdr:cNvCxnSpPr/>
      </xdr:nvCxnSpPr>
      <xdr:spPr>
        <a:xfrm>
          <a:off x="1130300" y="12975133"/>
          <a:ext cx="889000" cy="16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31201</xdr:rowOff>
    </xdr:from>
    <xdr:to>
      <xdr:col>10</xdr:col>
      <xdr:colOff>165100</xdr:colOff>
      <xdr:row>76</xdr:row>
      <xdr:rowOff>132801</xdr:rowOff>
    </xdr:to>
    <xdr:sp macro="" textlink="">
      <xdr:nvSpPr>
        <xdr:cNvPr id="184" name="フローチャート: 判断 183"/>
        <xdr:cNvSpPr/>
      </xdr:nvSpPr>
      <xdr:spPr>
        <a:xfrm>
          <a:off x="1968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149328</xdr:rowOff>
    </xdr:from>
    <xdr:ext cx="469744" cy="259045"/>
    <xdr:sp macro="" textlink="">
      <xdr:nvSpPr>
        <xdr:cNvPr id="185" name="テキスト ボックス 184"/>
        <xdr:cNvSpPr txBox="1"/>
      </xdr:nvSpPr>
      <xdr:spPr>
        <a:xfrm>
          <a:off x="1784428"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54428</xdr:rowOff>
    </xdr:from>
    <xdr:to>
      <xdr:col>6</xdr:col>
      <xdr:colOff>38100</xdr:colOff>
      <xdr:row>76</xdr:row>
      <xdr:rowOff>156028</xdr:rowOff>
    </xdr:to>
    <xdr:sp macro="" textlink="">
      <xdr:nvSpPr>
        <xdr:cNvPr id="186" name="フローチャート: 判断 185"/>
        <xdr:cNvSpPr/>
      </xdr:nvSpPr>
      <xdr:spPr>
        <a:xfrm>
          <a:off x="1079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147155</xdr:rowOff>
    </xdr:from>
    <xdr:ext cx="469744" cy="259045"/>
    <xdr:sp macro="" textlink="">
      <xdr:nvSpPr>
        <xdr:cNvPr id="187" name="テキスト ボックス 186"/>
        <xdr:cNvSpPr txBox="1"/>
      </xdr:nvSpPr>
      <xdr:spPr>
        <a:xfrm>
          <a:off x="895428"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59091</xdr:rowOff>
    </xdr:from>
    <xdr:to>
      <xdr:col>24</xdr:col>
      <xdr:colOff>114300</xdr:colOff>
      <xdr:row>76</xdr:row>
      <xdr:rowOff>160691</xdr:rowOff>
    </xdr:to>
    <xdr:sp macro="" textlink="">
      <xdr:nvSpPr>
        <xdr:cNvPr id="193" name="楕円 192"/>
        <xdr:cNvSpPr/>
      </xdr:nvSpPr>
      <xdr:spPr>
        <a:xfrm>
          <a:off x="4584700" y="130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37518</xdr:rowOff>
    </xdr:from>
    <xdr:ext cx="469744" cy="259045"/>
    <xdr:sp macro="" textlink="">
      <xdr:nvSpPr>
        <xdr:cNvPr id="194" name="維持補修費該当値テキスト"/>
        <xdr:cNvSpPr txBox="1"/>
      </xdr:nvSpPr>
      <xdr:spPr>
        <a:xfrm>
          <a:off x="4686300" y="1306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70064</xdr:rowOff>
    </xdr:from>
    <xdr:to>
      <xdr:col>20</xdr:col>
      <xdr:colOff>38100</xdr:colOff>
      <xdr:row>77</xdr:row>
      <xdr:rowOff>214</xdr:rowOff>
    </xdr:to>
    <xdr:sp macro="" textlink="">
      <xdr:nvSpPr>
        <xdr:cNvPr id="195" name="楕円 194"/>
        <xdr:cNvSpPr/>
      </xdr:nvSpPr>
      <xdr:spPr>
        <a:xfrm>
          <a:off x="3746500" y="131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162791</xdr:rowOff>
    </xdr:from>
    <xdr:ext cx="469744" cy="259045"/>
    <xdr:sp macro="" textlink="">
      <xdr:nvSpPr>
        <xdr:cNvPr id="196" name="テキスト ボックス 195"/>
        <xdr:cNvSpPr txBox="1"/>
      </xdr:nvSpPr>
      <xdr:spPr>
        <a:xfrm>
          <a:off x="3562428" y="1319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64029</xdr:rowOff>
    </xdr:from>
    <xdr:to>
      <xdr:col>15</xdr:col>
      <xdr:colOff>101600</xdr:colOff>
      <xdr:row>76</xdr:row>
      <xdr:rowOff>165629</xdr:rowOff>
    </xdr:to>
    <xdr:sp macro="" textlink="">
      <xdr:nvSpPr>
        <xdr:cNvPr id="197" name="楕円 196"/>
        <xdr:cNvSpPr/>
      </xdr:nvSpPr>
      <xdr:spPr>
        <a:xfrm>
          <a:off x="2857500" y="130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156756</xdr:rowOff>
    </xdr:from>
    <xdr:ext cx="469744" cy="259045"/>
    <xdr:sp macro="" textlink="">
      <xdr:nvSpPr>
        <xdr:cNvPr id="198" name="テキスト ボックス 197"/>
        <xdr:cNvSpPr txBox="1"/>
      </xdr:nvSpPr>
      <xdr:spPr>
        <a:xfrm>
          <a:off x="2673428" y="1318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54976</xdr:rowOff>
    </xdr:from>
    <xdr:to>
      <xdr:col>10</xdr:col>
      <xdr:colOff>165100</xdr:colOff>
      <xdr:row>76</xdr:row>
      <xdr:rowOff>156576</xdr:rowOff>
    </xdr:to>
    <xdr:sp macro="" textlink="">
      <xdr:nvSpPr>
        <xdr:cNvPr id="199" name="楕円 198"/>
        <xdr:cNvSpPr/>
      </xdr:nvSpPr>
      <xdr:spPr>
        <a:xfrm>
          <a:off x="1968500" y="130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147703</xdr:rowOff>
    </xdr:from>
    <xdr:ext cx="469744" cy="259045"/>
    <xdr:sp macro="" textlink="">
      <xdr:nvSpPr>
        <xdr:cNvPr id="200" name="テキスト ボックス 199"/>
        <xdr:cNvSpPr txBox="1"/>
      </xdr:nvSpPr>
      <xdr:spPr>
        <a:xfrm>
          <a:off x="1784428" y="1317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65583</xdr:rowOff>
    </xdr:from>
    <xdr:to>
      <xdr:col>6</xdr:col>
      <xdr:colOff>38100</xdr:colOff>
      <xdr:row>75</xdr:row>
      <xdr:rowOff>167184</xdr:rowOff>
    </xdr:to>
    <xdr:sp macro="" textlink="">
      <xdr:nvSpPr>
        <xdr:cNvPr id="201" name="楕円 200"/>
        <xdr:cNvSpPr/>
      </xdr:nvSpPr>
      <xdr:spPr>
        <a:xfrm>
          <a:off x="1079500" y="12924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12260</xdr:rowOff>
    </xdr:from>
    <xdr:ext cx="469744" cy="259045"/>
    <xdr:sp macro="" textlink="">
      <xdr:nvSpPr>
        <xdr:cNvPr id="202" name="テキスト ボックス 201"/>
        <xdr:cNvSpPr txBox="1"/>
      </xdr:nvSpPr>
      <xdr:spPr>
        <a:xfrm>
          <a:off x="895428" y="1269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10897</xdr:rowOff>
    </xdr:from>
    <xdr:to>
      <xdr:col>24</xdr:col>
      <xdr:colOff>63500</xdr:colOff>
      <xdr:row>96</xdr:row>
      <xdr:rowOff>36309</xdr:rowOff>
    </xdr:to>
    <xdr:cxnSp macro="">
      <xdr:nvCxnSpPr>
        <xdr:cNvPr id="232" name="直線コネクタ 231"/>
        <xdr:cNvCxnSpPr/>
      </xdr:nvCxnSpPr>
      <xdr:spPr>
        <a:xfrm flipV="1">
          <a:off x="3797300" y="16470097"/>
          <a:ext cx="8382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36309</xdr:rowOff>
    </xdr:from>
    <xdr:to>
      <xdr:col>19</xdr:col>
      <xdr:colOff>177800</xdr:colOff>
      <xdr:row>96</xdr:row>
      <xdr:rowOff>96889</xdr:rowOff>
    </xdr:to>
    <xdr:cxnSp macro="">
      <xdr:nvCxnSpPr>
        <xdr:cNvPr id="235" name="直線コネクタ 234"/>
        <xdr:cNvCxnSpPr/>
      </xdr:nvCxnSpPr>
      <xdr:spPr>
        <a:xfrm flipV="1">
          <a:off x="2908300" y="16495509"/>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96889</xdr:rowOff>
    </xdr:from>
    <xdr:to>
      <xdr:col>15</xdr:col>
      <xdr:colOff>50800</xdr:colOff>
      <xdr:row>96</xdr:row>
      <xdr:rowOff>104915</xdr:rowOff>
    </xdr:to>
    <xdr:cxnSp macro="">
      <xdr:nvCxnSpPr>
        <xdr:cNvPr id="238" name="直線コネクタ 237"/>
        <xdr:cNvCxnSpPr/>
      </xdr:nvCxnSpPr>
      <xdr:spPr>
        <a:xfrm flipV="1">
          <a:off x="2019300" y="16556089"/>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158065</xdr:rowOff>
    </xdr:from>
    <xdr:to>
      <xdr:col>15</xdr:col>
      <xdr:colOff>101600</xdr:colOff>
      <xdr:row>97</xdr:row>
      <xdr:rowOff>88215</xdr:rowOff>
    </xdr:to>
    <xdr:sp macro="" textlink="">
      <xdr:nvSpPr>
        <xdr:cNvPr id="239" name="フローチャート: 判断 238"/>
        <xdr:cNvSpPr/>
      </xdr:nvSpPr>
      <xdr:spPr>
        <a:xfrm>
          <a:off x="2857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79342</xdr:rowOff>
    </xdr:from>
    <xdr:ext cx="534377" cy="259045"/>
    <xdr:sp macro="" textlink="">
      <xdr:nvSpPr>
        <xdr:cNvPr id="240" name="テキスト ボックス 239"/>
        <xdr:cNvSpPr txBox="1"/>
      </xdr:nvSpPr>
      <xdr:spPr>
        <a:xfrm>
          <a:off x="2641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104915</xdr:rowOff>
    </xdr:from>
    <xdr:to>
      <xdr:col>10</xdr:col>
      <xdr:colOff>114300</xdr:colOff>
      <xdr:row>97</xdr:row>
      <xdr:rowOff>11937</xdr:rowOff>
    </xdr:to>
    <xdr:cxnSp macro="">
      <xdr:nvCxnSpPr>
        <xdr:cNvPr id="241" name="直線コネクタ 240"/>
        <xdr:cNvCxnSpPr/>
      </xdr:nvCxnSpPr>
      <xdr:spPr>
        <a:xfrm flipV="1">
          <a:off x="1130300" y="16564115"/>
          <a:ext cx="889000" cy="7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30150</xdr:rowOff>
    </xdr:from>
    <xdr:to>
      <xdr:col>10</xdr:col>
      <xdr:colOff>165100</xdr:colOff>
      <xdr:row>97</xdr:row>
      <xdr:rowOff>131750</xdr:rowOff>
    </xdr:to>
    <xdr:sp macro="" textlink="">
      <xdr:nvSpPr>
        <xdr:cNvPr id="242" name="フローチャート: 判断 241"/>
        <xdr:cNvSpPr/>
      </xdr:nvSpPr>
      <xdr:spPr>
        <a:xfrm>
          <a:off x="1968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122877</xdr:rowOff>
    </xdr:from>
    <xdr:ext cx="534377" cy="259045"/>
    <xdr:sp macro="" textlink="">
      <xdr:nvSpPr>
        <xdr:cNvPr id="243" name="テキスト ボックス 242"/>
        <xdr:cNvSpPr txBox="1"/>
      </xdr:nvSpPr>
      <xdr:spPr>
        <a:xfrm>
          <a:off x="1752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94768</xdr:rowOff>
    </xdr:from>
    <xdr:to>
      <xdr:col>6</xdr:col>
      <xdr:colOff>38100</xdr:colOff>
      <xdr:row>98</xdr:row>
      <xdr:rowOff>24918</xdr:rowOff>
    </xdr:to>
    <xdr:sp macro="" textlink="">
      <xdr:nvSpPr>
        <xdr:cNvPr id="244" name="フローチャート: 判断 243"/>
        <xdr:cNvSpPr/>
      </xdr:nvSpPr>
      <xdr:spPr>
        <a:xfrm>
          <a:off x="1079500" y="1672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16045</xdr:rowOff>
    </xdr:from>
    <xdr:ext cx="534377" cy="259045"/>
    <xdr:sp macro="" textlink="">
      <xdr:nvSpPr>
        <xdr:cNvPr id="245" name="テキスト ボックス 244"/>
        <xdr:cNvSpPr txBox="1"/>
      </xdr:nvSpPr>
      <xdr:spPr>
        <a:xfrm>
          <a:off x="863111" y="168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131547</xdr:rowOff>
    </xdr:from>
    <xdr:to>
      <xdr:col>24</xdr:col>
      <xdr:colOff>114300</xdr:colOff>
      <xdr:row>96</xdr:row>
      <xdr:rowOff>61697</xdr:rowOff>
    </xdr:to>
    <xdr:sp macro="" textlink="">
      <xdr:nvSpPr>
        <xdr:cNvPr id="251" name="楕円 250"/>
        <xdr:cNvSpPr/>
      </xdr:nvSpPr>
      <xdr:spPr>
        <a:xfrm>
          <a:off x="4584700" y="16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109974</xdr:rowOff>
    </xdr:from>
    <xdr:ext cx="599010" cy="259045"/>
    <xdr:sp macro="" textlink="">
      <xdr:nvSpPr>
        <xdr:cNvPr id="252" name="扶助費該当値テキスト"/>
        <xdr:cNvSpPr txBox="1"/>
      </xdr:nvSpPr>
      <xdr:spPr>
        <a:xfrm>
          <a:off x="4686300" y="1639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156959</xdr:rowOff>
    </xdr:from>
    <xdr:to>
      <xdr:col>20</xdr:col>
      <xdr:colOff>38100</xdr:colOff>
      <xdr:row>96</xdr:row>
      <xdr:rowOff>87109</xdr:rowOff>
    </xdr:to>
    <xdr:sp macro="" textlink="">
      <xdr:nvSpPr>
        <xdr:cNvPr id="253" name="楕円 252"/>
        <xdr:cNvSpPr/>
      </xdr:nvSpPr>
      <xdr:spPr>
        <a:xfrm>
          <a:off x="3746500" y="164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78236</xdr:rowOff>
    </xdr:from>
    <xdr:ext cx="599010" cy="259045"/>
    <xdr:sp macro="" textlink="">
      <xdr:nvSpPr>
        <xdr:cNvPr id="254" name="テキスト ボックス 253"/>
        <xdr:cNvSpPr txBox="1"/>
      </xdr:nvSpPr>
      <xdr:spPr>
        <a:xfrm>
          <a:off x="3497795" y="1653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46089</xdr:rowOff>
    </xdr:from>
    <xdr:to>
      <xdr:col>15</xdr:col>
      <xdr:colOff>101600</xdr:colOff>
      <xdr:row>96</xdr:row>
      <xdr:rowOff>147689</xdr:rowOff>
    </xdr:to>
    <xdr:sp macro="" textlink="">
      <xdr:nvSpPr>
        <xdr:cNvPr id="255" name="楕円 254"/>
        <xdr:cNvSpPr/>
      </xdr:nvSpPr>
      <xdr:spPr>
        <a:xfrm>
          <a:off x="2857500" y="165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164216</xdr:rowOff>
    </xdr:from>
    <xdr:ext cx="534377" cy="259045"/>
    <xdr:sp macro="" textlink="">
      <xdr:nvSpPr>
        <xdr:cNvPr id="256" name="テキスト ボックス 255"/>
        <xdr:cNvSpPr txBox="1"/>
      </xdr:nvSpPr>
      <xdr:spPr>
        <a:xfrm>
          <a:off x="2641111" y="162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54115</xdr:rowOff>
    </xdr:from>
    <xdr:to>
      <xdr:col>10</xdr:col>
      <xdr:colOff>165100</xdr:colOff>
      <xdr:row>96</xdr:row>
      <xdr:rowOff>155715</xdr:rowOff>
    </xdr:to>
    <xdr:sp macro="" textlink="">
      <xdr:nvSpPr>
        <xdr:cNvPr id="257" name="楕円 256"/>
        <xdr:cNvSpPr/>
      </xdr:nvSpPr>
      <xdr:spPr>
        <a:xfrm>
          <a:off x="1968500" y="165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xdr:rowOff>
    </xdr:from>
    <xdr:ext cx="534377" cy="259045"/>
    <xdr:sp macro="" textlink="">
      <xdr:nvSpPr>
        <xdr:cNvPr id="258" name="テキスト ボックス 257"/>
        <xdr:cNvSpPr txBox="1"/>
      </xdr:nvSpPr>
      <xdr:spPr>
        <a:xfrm>
          <a:off x="1752111" y="162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132587</xdr:rowOff>
    </xdr:from>
    <xdr:to>
      <xdr:col>6</xdr:col>
      <xdr:colOff>38100</xdr:colOff>
      <xdr:row>97</xdr:row>
      <xdr:rowOff>62737</xdr:rowOff>
    </xdr:to>
    <xdr:sp macro="" textlink="">
      <xdr:nvSpPr>
        <xdr:cNvPr id="259" name="楕円 258"/>
        <xdr:cNvSpPr/>
      </xdr:nvSpPr>
      <xdr:spPr>
        <a:xfrm>
          <a:off x="1079500" y="165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79264</xdr:rowOff>
    </xdr:from>
    <xdr:ext cx="534377" cy="259045"/>
    <xdr:sp macro="" textlink="">
      <xdr:nvSpPr>
        <xdr:cNvPr id="260" name="テキスト ボックス 259"/>
        <xdr:cNvSpPr txBox="1"/>
      </xdr:nvSpPr>
      <xdr:spPr>
        <a:xfrm>
          <a:off x="863111" y="1636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14362</xdr:rowOff>
    </xdr:from>
    <xdr:to>
      <xdr:col>55</xdr:col>
      <xdr:colOff>0</xdr:colOff>
      <xdr:row>37</xdr:row>
      <xdr:rowOff>23637</xdr:rowOff>
    </xdr:to>
    <xdr:cxnSp macro="">
      <xdr:nvCxnSpPr>
        <xdr:cNvPr id="292" name="直線コネクタ 291"/>
        <xdr:cNvCxnSpPr/>
      </xdr:nvCxnSpPr>
      <xdr:spPr>
        <a:xfrm>
          <a:off x="9639300" y="6358012"/>
          <a:ext cx="8382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102405</xdr:rowOff>
    </xdr:from>
    <xdr:to>
      <xdr:col>50</xdr:col>
      <xdr:colOff>114300</xdr:colOff>
      <xdr:row>37</xdr:row>
      <xdr:rowOff>14362</xdr:rowOff>
    </xdr:to>
    <xdr:cxnSp macro="">
      <xdr:nvCxnSpPr>
        <xdr:cNvPr id="295" name="直線コネクタ 294"/>
        <xdr:cNvCxnSpPr/>
      </xdr:nvCxnSpPr>
      <xdr:spPr>
        <a:xfrm>
          <a:off x="8750300" y="6274605"/>
          <a:ext cx="889000" cy="8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102405</xdr:rowOff>
    </xdr:from>
    <xdr:to>
      <xdr:col>45</xdr:col>
      <xdr:colOff>177800</xdr:colOff>
      <xdr:row>37</xdr:row>
      <xdr:rowOff>30462</xdr:rowOff>
    </xdr:to>
    <xdr:cxnSp macro="">
      <xdr:nvCxnSpPr>
        <xdr:cNvPr id="298" name="直線コネクタ 297"/>
        <xdr:cNvCxnSpPr/>
      </xdr:nvCxnSpPr>
      <xdr:spPr>
        <a:xfrm flipV="1">
          <a:off x="7861300" y="6274605"/>
          <a:ext cx="889000" cy="9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52585</xdr:rowOff>
    </xdr:from>
    <xdr:to>
      <xdr:col>46</xdr:col>
      <xdr:colOff>38100</xdr:colOff>
      <xdr:row>35</xdr:row>
      <xdr:rowOff>154185</xdr:rowOff>
    </xdr:to>
    <xdr:sp macro="" textlink="">
      <xdr:nvSpPr>
        <xdr:cNvPr id="299" name="フローチャート: 判断 298"/>
        <xdr:cNvSpPr/>
      </xdr:nvSpPr>
      <xdr:spPr>
        <a:xfrm>
          <a:off x="8699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170712</xdr:rowOff>
    </xdr:from>
    <xdr:ext cx="534377" cy="259045"/>
    <xdr:sp macro="" textlink="">
      <xdr:nvSpPr>
        <xdr:cNvPr id="300" name="テキスト ボックス 299"/>
        <xdr:cNvSpPr txBox="1"/>
      </xdr:nvSpPr>
      <xdr:spPr>
        <a:xfrm>
          <a:off x="8483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114031</xdr:rowOff>
    </xdr:from>
    <xdr:to>
      <xdr:col>41</xdr:col>
      <xdr:colOff>50800</xdr:colOff>
      <xdr:row>37</xdr:row>
      <xdr:rowOff>30462</xdr:rowOff>
    </xdr:to>
    <xdr:cxnSp macro="">
      <xdr:nvCxnSpPr>
        <xdr:cNvPr id="301" name="直線コネクタ 300"/>
        <xdr:cNvCxnSpPr/>
      </xdr:nvCxnSpPr>
      <xdr:spPr>
        <a:xfrm>
          <a:off x="6972300" y="6286231"/>
          <a:ext cx="889000" cy="8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135959</xdr:rowOff>
    </xdr:from>
    <xdr:to>
      <xdr:col>41</xdr:col>
      <xdr:colOff>101600</xdr:colOff>
      <xdr:row>36</xdr:row>
      <xdr:rowOff>66109</xdr:rowOff>
    </xdr:to>
    <xdr:sp macro="" textlink="">
      <xdr:nvSpPr>
        <xdr:cNvPr id="302" name="フローチャート: 判断 301"/>
        <xdr:cNvSpPr/>
      </xdr:nvSpPr>
      <xdr:spPr>
        <a:xfrm>
          <a:off x="7810500" y="613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82636</xdr:rowOff>
    </xdr:from>
    <xdr:ext cx="534377" cy="259045"/>
    <xdr:sp macro="" textlink="">
      <xdr:nvSpPr>
        <xdr:cNvPr id="303" name="テキスト ボックス 302"/>
        <xdr:cNvSpPr txBox="1"/>
      </xdr:nvSpPr>
      <xdr:spPr>
        <a:xfrm>
          <a:off x="7594111" y="59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64179</xdr:rowOff>
    </xdr:from>
    <xdr:to>
      <xdr:col>36</xdr:col>
      <xdr:colOff>165100</xdr:colOff>
      <xdr:row>35</xdr:row>
      <xdr:rowOff>165779</xdr:rowOff>
    </xdr:to>
    <xdr:sp macro="" textlink="">
      <xdr:nvSpPr>
        <xdr:cNvPr id="304" name="フローチャート: 判断 303"/>
        <xdr:cNvSpPr/>
      </xdr:nvSpPr>
      <xdr:spPr>
        <a:xfrm>
          <a:off x="6921500" y="606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10856</xdr:rowOff>
    </xdr:from>
    <xdr:ext cx="534377" cy="259045"/>
    <xdr:sp macro="" textlink="">
      <xdr:nvSpPr>
        <xdr:cNvPr id="305" name="テキスト ボックス 304"/>
        <xdr:cNvSpPr txBox="1"/>
      </xdr:nvSpPr>
      <xdr:spPr>
        <a:xfrm>
          <a:off x="6705111" y="58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144287</xdr:rowOff>
    </xdr:from>
    <xdr:to>
      <xdr:col>55</xdr:col>
      <xdr:colOff>50800</xdr:colOff>
      <xdr:row>37</xdr:row>
      <xdr:rowOff>74437</xdr:rowOff>
    </xdr:to>
    <xdr:sp macro="" textlink="">
      <xdr:nvSpPr>
        <xdr:cNvPr id="311" name="楕円 310"/>
        <xdr:cNvSpPr/>
      </xdr:nvSpPr>
      <xdr:spPr>
        <a:xfrm>
          <a:off x="10426700" y="631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122714</xdr:rowOff>
    </xdr:from>
    <xdr:ext cx="534377" cy="259045"/>
    <xdr:sp macro="" textlink="">
      <xdr:nvSpPr>
        <xdr:cNvPr id="312" name="補助費等該当値テキスト"/>
        <xdr:cNvSpPr txBox="1"/>
      </xdr:nvSpPr>
      <xdr:spPr>
        <a:xfrm>
          <a:off x="10528300" y="62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135012</xdr:rowOff>
    </xdr:from>
    <xdr:to>
      <xdr:col>50</xdr:col>
      <xdr:colOff>165100</xdr:colOff>
      <xdr:row>37</xdr:row>
      <xdr:rowOff>65162</xdr:rowOff>
    </xdr:to>
    <xdr:sp macro="" textlink="">
      <xdr:nvSpPr>
        <xdr:cNvPr id="313" name="楕円 312"/>
        <xdr:cNvSpPr/>
      </xdr:nvSpPr>
      <xdr:spPr>
        <a:xfrm>
          <a:off x="9588500" y="63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56289</xdr:rowOff>
    </xdr:from>
    <xdr:ext cx="534377" cy="259045"/>
    <xdr:sp macro="" textlink="">
      <xdr:nvSpPr>
        <xdr:cNvPr id="314" name="テキスト ボックス 313"/>
        <xdr:cNvSpPr txBox="1"/>
      </xdr:nvSpPr>
      <xdr:spPr>
        <a:xfrm>
          <a:off x="9372111" y="6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51605</xdr:rowOff>
    </xdr:from>
    <xdr:to>
      <xdr:col>46</xdr:col>
      <xdr:colOff>38100</xdr:colOff>
      <xdr:row>36</xdr:row>
      <xdr:rowOff>153205</xdr:rowOff>
    </xdr:to>
    <xdr:sp macro="" textlink="">
      <xdr:nvSpPr>
        <xdr:cNvPr id="315" name="楕円 314"/>
        <xdr:cNvSpPr/>
      </xdr:nvSpPr>
      <xdr:spPr>
        <a:xfrm>
          <a:off x="8699500" y="62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144332</xdr:rowOff>
    </xdr:from>
    <xdr:ext cx="534377" cy="259045"/>
    <xdr:sp macro="" textlink="">
      <xdr:nvSpPr>
        <xdr:cNvPr id="316" name="テキスト ボックス 315"/>
        <xdr:cNvSpPr txBox="1"/>
      </xdr:nvSpPr>
      <xdr:spPr>
        <a:xfrm>
          <a:off x="8483111" y="63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151112</xdr:rowOff>
    </xdr:from>
    <xdr:to>
      <xdr:col>41</xdr:col>
      <xdr:colOff>101600</xdr:colOff>
      <xdr:row>37</xdr:row>
      <xdr:rowOff>81262</xdr:rowOff>
    </xdr:to>
    <xdr:sp macro="" textlink="">
      <xdr:nvSpPr>
        <xdr:cNvPr id="317" name="楕円 316"/>
        <xdr:cNvSpPr/>
      </xdr:nvSpPr>
      <xdr:spPr>
        <a:xfrm>
          <a:off x="7810500" y="6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72389</xdr:rowOff>
    </xdr:from>
    <xdr:ext cx="534377" cy="259045"/>
    <xdr:sp macro="" textlink="">
      <xdr:nvSpPr>
        <xdr:cNvPr id="318" name="テキスト ボックス 317"/>
        <xdr:cNvSpPr txBox="1"/>
      </xdr:nvSpPr>
      <xdr:spPr>
        <a:xfrm>
          <a:off x="7594111" y="64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63231</xdr:rowOff>
    </xdr:from>
    <xdr:to>
      <xdr:col>36</xdr:col>
      <xdr:colOff>165100</xdr:colOff>
      <xdr:row>36</xdr:row>
      <xdr:rowOff>164831</xdr:rowOff>
    </xdr:to>
    <xdr:sp macro="" textlink="">
      <xdr:nvSpPr>
        <xdr:cNvPr id="319" name="楕円 318"/>
        <xdr:cNvSpPr/>
      </xdr:nvSpPr>
      <xdr:spPr>
        <a:xfrm>
          <a:off x="6921500" y="62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155958</xdr:rowOff>
    </xdr:from>
    <xdr:ext cx="534377" cy="259045"/>
    <xdr:sp macro="" textlink="">
      <xdr:nvSpPr>
        <xdr:cNvPr id="320" name="テキスト ボックス 319"/>
        <xdr:cNvSpPr txBox="1"/>
      </xdr:nvSpPr>
      <xdr:spPr>
        <a:xfrm>
          <a:off x="6705111" y="63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136252</xdr:rowOff>
    </xdr:from>
    <xdr:to>
      <xdr:col>55</xdr:col>
      <xdr:colOff>0</xdr:colOff>
      <xdr:row>57</xdr:row>
      <xdr:rowOff>139891</xdr:rowOff>
    </xdr:to>
    <xdr:cxnSp macro="">
      <xdr:nvCxnSpPr>
        <xdr:cNvPr id="350" name="直線コネクタ 349"/>
        <xdr:cNvCxnSpPr/>
      </xdr:nvCxnSpPr>
      <xdr:spPr>
        <a:xfrm flipV="1">
          <a:off x="9639300" y="9737452"/>
          <a:ext cx="838200" cy="17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67748</xdr:rowOff>
    </xdr:from>
    <xdr:to>
      <xdr:col>50</xdr:col>
      <xdr:colOff>114300</xdr:colOff>
      <xdr:row>57</xdr:row>
      <xdr:rowOff>139891</xdr:rowOff>
    </xdr:to>
    <xdr:cxnSp macro="">
      <xdr:nvCxnSpPr>
        <xdr:cNvPr id="353" name="直線コネクタ 352"/>
        <xdr:cNvCxnSpPr/>
      </xdr:nvCxnSpPr>
      <xdr:spPr>
        <a:xfrm>
          <a:off x="8750300" y="8983148"/>
          <a:ext cx="889000" cy="9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67748</xdr:rowOff>
    </xdr:from>
    <xdr:to>
      <xdr:col>45</xdr:col>
      <xdr:colOff>177800</xdr:colOff>
      <xdr:row>53</xdr:row>
      <xdr:rowOff>137871</xdr:rowOff>
    </xdr:to>
    <xdr:cxnSp macro="">
      <xdr:nvCxnSpPr>
        <xdr:cNvPr id="356" name="直線コネクタ 355"/>
        <xdr:cNvCxnSpPr/>
      </xdr:nvCxnSpPr>
      <xdr:spPr>
        <a:xfrm flipV="1">
          <a:off x="7861300" y="8983148"/>
          <a:ext cx="889000" cy="2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59296</xdr:rowOff>
    </xdr:from>
    <xdr:to>
      <xdr:col>46</xdr:col>
      <xdr:colOff>38100</xdr:colOff>
      <xdr:row>56</xdr:row>
      <xdr:rowOff>160896</xdr:rowOff>
    </xdr:to>
    <xdr:sp macro="" textlink="">
      <xdr:nvSpPr>
        <xdr:cNvPr id="357" name="フローチャート: 判断 356"/>
        <xdr:cNvSpPr/>
      </xdr:nvSpPr>
      <xdr:spPr>
        <a:xfrm>
          <a:off x="869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152023</xdr:rowOff>
    </xdr:from>
    <xdr:ext cx="534377" cy="259045"/>
    <xdr:sp macro="" textlink="">
      <xdr:nvSpPr>
        <xdr:cNvPr id="358" name="テキスト ボックス 357"/>
        <xdr:cNvSpPr txBox="1"/>
      </xdr:nvSpPr>
      <xdr:spPr>
        <a:xfrm>
          <a:off x="848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137871</xdr:rowOff>
    </xdr:from>
    <xdr:to>
      <xdr:col>41</xdr:col>
      <xdr:colOff>50800</xdr:colOff>
      <xdr:row>57</xdr:row>
      <xdr:rowOff>34239</xdr:rowOff>
    </xdr:to>
    <xdr:cxnSp macro="">
      <xdr:nvCxnSpPr>
        <xdr:cNvPr id="359" name="直線コネクタ 358"/>
        <xdr:cNvCxnSpPr/>
      </xdr:nvCxnSpPr>
      <xdr:spPr>
        <a:xfrm flipV="1">
          <a:off x="6972300" y="9224721"/>
          <a:ext cx="889000" cy="5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91529</xdr:rowOff>
    </xdr:from>
    <xdr:to>
      <xdr:col>41</xdr:col>
      <xdr:colOff>101600</xdr:colOff>
      <xdr:row>57</xdr:row>
      <xdr:rowOff>21679</xdr:rowOff>
    </xdr:to>
    <xdr:sp macro="" textlink="">
      <xdr:nvSpPr>
        <xdr:cNvPr id="360" name="フローチャート: 判断 359"/>
        <xdr:cNvSpPr/>
      </xdr:nvSpPr>
      <xdr:spPr>
        <a:xfrm>
          <a:off x="7810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12806</xdr:rowOff>
    </xdr:from>
    <xdr:ext cx="534377" cy="259045"/>
    <xdr:sp macro="" textlink="">
      <xdr:nvSpPr>
        <xdr:cNvPr id="361" name="テキスト ボックス 360"/>
        <xdr:cNvSpPr txBox="1"/>
      </xdr:nvSpPr>
      <xdr:spPr>
        <a:xfrm>
          <a:off x="7594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103474</xdr:rowOff>
    </xdr:from>
    <xdr:to>
      <xdr:col>36</xdr:col>
      <xdr:colOff>165100</xdr:colOff>
      <xdr:row>57</xdr:row>
      <xdr:rowOff>33624</xdr:rowOff>
    </xdr:to>
    <xdr:sp macro="" textlink="">
      <xdr:nvSpPr>
        <xdr:cNvPr id="362" name="フローチャート: 判断 361"/>
        <xdr:cNvSpPr/>
      </xdr:nvSpPr>
      <xdr:spPr>
        <a:xfrm>
          <a:off x="6921500" y="97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50151</xdr:rowOff>
    </xdr:from>
    <xdr:ext cx="534377" cy="259045"/>
    <xdr:sp macro="" textlink="">
      <xdr:nvSpPr>
        <xdr:cNvPr id="363" name="テキスト ボックス 362"/>
        <xdr:cNvSpPr txBox="1"/>
      </xdr:nvSpPr>
      <xdr:spPr>
        <a:xfrm>
          <a:off x="6705111" y="94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85452</xdr:rowOff>
    </xdr:from>
    <xdr:to>
      <xdr:col>55</xdr:col>
      <xdr:colOff>50800</xdr:colOff>
      <xdr:row>57</xdr:row>
      <xdr:rowOff>15602</xdr:rowOff>
    </xdr:to>
    <xdr:sp macro="" textlink="">
      <xdr:nvSpPr>
        <xdr:cNvPr id="369" name="楕円 368"/>
        <xdr:cNvSpPr/>
      </xdr:nvSpPr>
      <xdr:spPr>
        <a:xfrm>
          <a:off x="10426700" y="96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63879</xdr:rowOff>
    </xdr:from>
    <xdr:ext cx="534377" cy="259045"/>
    <xdr:sp macro="" textlink="">
      <xdr:nvSpPr>
        <xdr:cNvPr id="370" name="普通建設事業費該当値テキスト"/>
        <xdr:cNvSpPr txBox="1"/>
      </xdr:nvSpPr>
      <xdr:spPr>
        <a:xfrm>
          <a:off x="10528300" y="96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89091</xdr:rowOff>
    </xdr:from>
    <xdr:to>
      <xdr:col>50</xdr:col>
      <xdr:colOff>165100</xdr:colOff>
      <xdr:row>58</xdr:row>
      <xdr:rowOff>19241</xdr:rowOff>
    </xdr:to>
    <xdr:sp macro="" textlink="">
      <xdr:nvSpPr>
        <xdr:cNvPr id="371" name="楕円 370"/>
        <xdr:cNvSpPr/>
      </xdr:nvSpPr>
      <xdr:spPr>
        <a:xfrm>
          <a:off x="9588500" y="98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10368</xdr:rowOff>
    </xdr:from>
    <xdr:ext cx="534377" cy="259045"/>
    <xdr:sp macro="" textlink="">
      <xdr:nvSpPr>
        <xdr:cNvPr id="372" name="テキスト ボックス 371"/>
        <xdr:cNvSpPr txBox="1"/>
      </xdr:nvSpPr>
      <xdr:spPr>
        <a:xfrm>
          <a:off x="9372111" y="99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16948</xdr:rowOff>
    </xdr:from>
    <xdr:to>
      <xdr:col>46</xdr:col>
      <xdr:colOff>38100</xdr:colOff>
      <xdr:row>52</xdr:row>
      <xdr:rowOff>118548</xdr:rowOff>
    </xdr:to>
    <xdr:sp macro="" textlink="">
      <xdr:nvSpPr>
        <xdr:cNvPr id="373" name="楕円 372"/>
        <xdr:cNvSpPr/>
      </xdr:nvSpPr>
      <xdr:spPr>
        <a:xfrm>
          <a:off x="8699500" y="89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135075</xdr:rowOff>
    </xdr:from>
    <xdr:ext cx="534377" cy="259045"/>
    <xdr:sp macro="" textlink="">
      <xdr:nvSpPr>
        <xdr:cNvPr id="374" name="テキスト ボックス 373"/>
        <xdr:cNvSpPr txBox="1"/>
      </xdr:nvSpPr>
      <xdr:spPr>
        <a:xfrm>
          <a:off x="8483111" y="87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87071</xdr:rowOff>
    </xdr:from>
    <xdr:to>
      <xdr:col>41</xdr:col>
      <xdr:colOff>101600</xdr:colOff>
      <xdr:row>54</xdr:row>
      <xdr:rowOff>17221</xdr:rowOff>
    </xdr:to>
    <xdr:sp macro="" textlink="">
      <xdr:nvSpPr>
        <xdr:cNvPr id="375" name="楕円 374"/>
        <xdr:cNvSpPr/>
      </xdr:nvSpPr>
      <xdr:spPr>
        <a:xfrm>
          <a:off x="7810500" y="91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33748</xdr:rowOff>
    </xdr:from>
    <xdr:ext cx="534377" cy="259045"/>
    <xdr:sp macro="" textlink="">
      <xdr:nvSpPr>
        <xdr:cNvPr id="376" name="テキスト ボックス 375"/>
        <xdr:cNvSpPr txBox="1"/>
      </xdr:nvSpPr>
      <xdr:spPr>
        <a:xfrm>
          <a:off x="7594111" y="894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154889</xdr:rowOff>
    </xdr:from>
    <xdr:to>
      <xdr:col>36</xdr:col>
      <xdr:colOff>165100</xdr:colOff>
      <xdr:row>57</xdr:row>
      <xdr:rowOff>85039</xdr:rowOff>
    </xdr:to>
    <xdr:sp macro="" textlink="">
      <xdr:nvSpPr>
        <xdr:cNvPr id="377" name="楕円 376"/>
        <xdr:cNvSpPr/>
      </xdr:nvSpPr>
      <xdr:spPr>
        <a:xfrm>
          <a:off x="6921500" y="97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76166</xdr:rowOff>
    </xdr:from>
    <xdr:ext cx="534377" cy="259045"/>
    <xdr:sp macro="" textlink="">
      <xdr:nvSpPr>
        <xdr:cNvPr id="378" name="テキスト ボックス 377"/>
        <xdr:cNvSpPr txBox="1"/>
      </xdr:nvSpPr>
      <xdr:spPr>
        <a:xfrm>
          <a:off x="6705111" y="98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53327</xdr:rowOff>
    </xdr:from>
    <xdr:to>
      <xdr:col>55</xdr:col>
      <xdr:colOff>0</xdr:colOff>
      <xdr:row>78</xdr:row>
      <xdr:rowOff>22771</xdr:rowOff>
    </xdr:to>
    <xdr:cxnSp macro="">
      <xdr:nvCxnSpPr>
        <xdr:cNvPr id="407" name="直線コネクタ 406"/>
        <xdr:cNvCxnSpPr/>
      </xdr:nvCxnSpPr>
      <xdr:spPr>
        <a:xfrm flipV="1">
          <a:off x="9639300" y="13254977"/>
          <a:ext cx="838200" cy="1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149644</xdr:rowOff>
    </xdr:from>
    <xdr:to>
      <xdr:col>50</xdr:col>
      <xdr:colOff>114300</xdr:colOff>
      <xdr:row>78</xdr:row>
      <xdr:rowOff>22771</xdr:rowOff>
    </xdr:to>
    <xdr:cxnSp macro="">
      <xdr:nvCxnSpPr>
        <xdr:cNvPr id="410" name="直線コネクタ 409"/>
        <xdr:cNvCxnSpPr/>
      </xdr:nvCxnSpPr>
      <xdr:spPr>
        <a:xfrm>
          <a:off x="8750300" y="13351294"/>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127051</xdr:rowOff>
    </xdr:from>
    <xdr:to>
      <xdr:col>45</xdr:col>
      <xdr:colOff>177800</xdr:colOff>
      <xdr:row>77</xdr:row>
      <xdr:rowOff>149644</xdr:rowOff>
    </xdr:to>
    <xdr:cxnSp macro="">
      <xdr:nvCxnSpPr>
        <xdr:cNvPr id="413" name="直線コネクタ 412"/>
        <xdr:cNvCxnSpPr/>
      </xdr:nvCxnSpPr>
      <xdr:spPr>
        <a:xfrm>
          <a:off x="7861300" y="13328701"/>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50114</xdr:rowOff>
    </xdr:from>
    <xdr:to>
      <xdr:col>46</xdr:col>
      <xdr:colOff>38100</xdr:colOff>
      <xdr:row>75</xdr:row>
      <xdr:rowOff>151715</xdr:rowOff>
    </xdr:to>
    <xdr:sp macro="" textlink="">
      <xdr:nvSpPr>
        <xdr:cNvPr id="414" name="フローチャート: 判断 413"/>
        <xdr:cNvSpPr/>
      </xdr:nvSpPr>
      <xdr:spPr>
        <a:xfrm>
          <a:off x="8699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168241</xdr:rowOff>
    </xdr:from>
    <xdr:ext cx="534377" cy="259045"/>
    <xdr:sp macro="" textlink="">
      <xdr:nvSpPr>
        <xdr:cNvPr id="415" name="テキスト ボックス 414"/>
        <xdr:cNvSpPr txBox="1"/>
      </xdr:nvSpPr>
      <xdr:spPr>
        <a:xfrm>
          <a:off x="8483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147498</xdr:rowOff>
    </xdr:from>
    <xdr:to>
      <xdr:col>41</xdr:col>
      <xdr:colOff>101600</xdr:colOff>
      <xdr:row>76</xdr:row>
      <xdr:rowOff>77648</xdr:rowOff>
    </xdr:to>
    <xdr:sp macro="" textlink="">
      <xdr:nvSpPr>
        <xdr:cNvPr id="416" name="フローチャート: 判断 415"/>
        <xdr:cNvSpPr/>
      </xdr:nvSpPr>
      <xdr:spPr>
        <a:xfrm>
          <a:off x="7810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94175</xdr:rowOff>
    </xdr:from>
    <xdr:ext cx="534377" cy="259045"/>
    <xdr:sp macro="" textlink="">
      <xdr:nvSpPr>
        <xdr:cNvPr id="417" name="テキスト ボックス 416"/>
        <xdr:cNvSpPr txBox="1"/>
      </xdr:nvSpPr>
      <xdr:spPr>
        <a:xfrm>
          <a:off x="7594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2527</xdr:rowOff>
    </xdr:from>
    <xdr:to>
      <xdr:col>55</xdr:col>
      <xdr:colOff>50800</xdr:colOff>
      <xdr:row>77</xdr:row>
      <xdr:rowOff>104127</xdr:rowOff>
    </xdr:to>
    <xdr:sp macro="" textlink="">
      <xdr:nvSpPr>
        <xdr:cNvPr id="423" name="楕円 422"/>
        <xdr:cNvSpPr/>
      </xdr:nvSpPr>
      <xdr:spPr>
        <a:xfrm>
          <a:off x="10426700" y="132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152404</xdr:rowOff>
    </xdr:from>
    <xdr:ext cx="469744" cy="259045"/>
    <xdr:sp macro="" textlink="">
      <xdr:nvSpPr>
        <xdr:cNvPr id="424" name="普通建設事業費 （ うち新規整備　）該当値テキスト"/>
        <xdr:cNvSpPr txBox="1"/>
      </xdr:nvSpPr>
      <xdr:spPr>
        <a:xfrm>
          <a:off x="10528300" y="131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143421</xdr:rowOff>
    </xdr:from>
    <xdr:to>
      <xdr:col>50</xdr:col>
      <xdr:colOff>165100</xdr:colOff>
      <xdr:row>78</xdr:row>
      <xdr:rowOff>73571</xdr:rowOff>
    </xdr:to>
    <xdr:sp macro="" textlink="">
      <xdr:nvSpPr>
        <xdr:cNvPr id="425" name="楕円 424"/>
        <xdr:cNvSpPr/>
      </xdr:nvSpPr>
      <xdr:spPr>
        <a:xfrm>
          <a:off x="9588500" y="13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64698</xdr:rowOff>
    </xdr:from>
    <xdr:ext cx="469744" cy="259045"/>
    <xdr:sp macro="" textlink="">
      <xdr:nvSpPr>
        <xdr:cNvPr id="426" name="テキスト ボックス 425"/>
        <xdr:cNvSpPr txBox="1"/>
      </xdr:nvSpPr>
      <xdr:spPr>
        <a:xfrm>
          <a:off x="9404428" y="1343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98844</xdr:rowOff>
    </xdr:from>
    <xdr:to>
      <xdr:col>46</xdr:col>
      <xdr:colOff>38100</xdr:colOff>
      <xdr:row>78</xdr:row>
      <xdr:rowOff>28994</xdr:rowOff>
    </xdr:to>
    <xdr:sp macro="" textlink="">
      <xdr:nvSpPr>
        <xdr:cNvPr id="427" name="楕円 426"/>
        <xdr:cNvSpPr/>
      </xdr:nvSpPr>
      <xdr:spPr>
        <a:xfrm>
          <a:off x="8699500" y="133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20121</xdr:rowOff>
    </xdr:from>
    <xdr:ext cx="469744" cy="259045"/>
    <xdr:sp macro="" textlink="">
      <xdr:nvSpPr>
        <xdr:cNvPr id="428" name="テキスト ボックス 427"/>
        <xdr:cNvSpPr txBox="1"/>
      </xdr:nvSpPr>
      <xdr:spPr>
        <a:xfrm>
          <a:off x="8515428" y="1339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76251</xdr:rowOff>
    </xdr:from>
    <xdr:to>
      <xdr:col>41</xdr:col>
      <xdr:colOff>101600</xdr:colOff>
      <xdr:row>78</xdr:row>
      <xdr:rowOff>6401</xdr:rowOff>
    </xdr:to>
    <xdr:sp macro="" textlink="">
      <xdr:nvSpPr>
        <xdr:cNvPr id="429" name="楕円 428"/>
        <xdr:cNvSpPr/>
      </xdr:nvSpPr>
      <xdr:spPr>
        <a:xfrm>
          <a:off x="7810500" y="132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168978</xdr:rowOff>
    </xdr:from>
    <xdr:ext cx="469744" cy="259045"/>
    <xdr:sp macro="" textlink="">
      <xdr:nvSpPr>
        <xdr:cNvPr id="430" name="テキスト ボックス 429"/>
        <xdr:cNvSpPr txBox="1"/>
      </xdr:nvSpPr>
      <xdr:spPr>
        <a:xfrm>
          <a:off x="7626428" y="133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96014</xdr:rowOff>
    </xdr:from>
    <xdr:to>
      <xdr:col>55</xdr:col>
      <xdr:colOff>0</xdr:colOff>
      <xdr:row>97</xdr:row>
      <xdr:rowOff>5352</xdr:rowOff>
    </xdr:to>
    <xdr:cxnSp macro="">
      <xdr:nvCxnSpPr>
        <xdr:cNvPr id="457" name="直線コネクタ 456"/>
        <xdr:cNvCxnSpPr/>
      </xdr:nvCxnSpPr>
      <xdr:spPr>
        <a:xfrm flipV="1">
          <a:off x="9639300" y="16555214"/>
          <a:ext cx="838200" cy="8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43848</xdr:rowOff>
    </xdr:from>
    <xdr:to>
      <xdr:col>50</xdr:col>
      <xdr:colOff>114300</xdr:colOff>
      <xdr:row>97</xdr:row>
      <xdr:rowOff>5352</xdr:rowOff>
    </xdr:to>
    <xdr:cxnSp macro="">
      <xdr:nvCxnSpPr>
        <xdr:cNvPr id="460" name="直線コネクタ 459"/>
        <xdr:cNvCxnSpPr/>
      </xdr:nvCxnSpPr>
      <xdr:spPr>
        <a:xfrm>
          <a:off x="8750300" y="15474348"/>
          <a:ext cx="889000" cy="1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43848</xdr:rowOff>
    </xdr:from>
    <xdr:to>
      <xdr:col>45</xdr:col>
      <xdr:colOff>177800</xdr:colOff>
      <xdr:row>92</xdr:row>
      <xdr:rowOff>35664</xdr:rowOff>
    </xdr:to>
    <xdr:cxnSp macro="">
      <xdr:nvCxnSpPr>
        <xdr:cNvPr id="463" name="直線コネクタ 462"/>
        <xdr:cNvCxnSpPr/>
      </xdr:nvCxnSpPr>
      <xdr:spPr>
        <a:xfrm flipV="1">
          <a:off x="7861300" y="15474348"/>
          <a:ext cx="889000" cy="3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64" name="フローチャート: 判断 463"/>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65" name="テキスト ボックス 464"/>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66" name="フローチャート: 判断 465"/>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67" name="テキスト ボックス 466"/>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45214</xdr:rowOff>
    </xdr:from>
    <xdr:to>
      <xdr:col>55</xdr:col>
      <xdr:colOff>50800</xdr:colOff>
      <xdr:row>96</xdr:row>
      <xdr:rowOff>146814</xdr:rowOff>
    </xdr:to>
    <xdr:sp macro="" textlink="">
      <xdr:nvSpPr>
        <xdr:cNvPr id="473" name="楕円 472"/>
        <xdr:cNvSpPr/>
      </xdr:nvSpPr>
      <xdr:spPr>
        <a:xfrm>
          <a:off x="10426700" y="165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23641</xdr:rowOff>
    </xdr:from>
    <xdr:ext cx="534377" cy="259045"/>
    <xdr:sp macro="" textlink="">
      <xdr:nvSpPr>
        <xdr:cNvPr id="474" name="普通建設事業費 （ うち更新整備　）該当値テキスト"/>
        <xdr:cNvSpPr txBox="1"/>
      </xdr:nvSpPr>
      <xdr:spPr>
        <a:xfrm>
          <a:off x="10528300" y="164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126002</xdr:rowOff>
    </xdr:from>
    <xdr:to>
      <xdr:col>50</xdr:col>
      <xdr:colOff>165100</xdr:colOff>
      <xdr:row>97</xdr:row>
      <xdr:rowOff>56152</xdr:rowOff>
    </xdr:to>
    <xdr:sp macro="" textlink="">
      <xdr:nvSpPr>
        <xdr:cNvPr id="475" name="楕円 474"/>
        <xdr:cNvSpPr/>
      </xdr:nvSpPr>
      <xdr:spPr>
        <a:xfrm>
          <a:off x="9588500" y="1658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47279</xdr:rowOff>
    </xdr:from>
    <xdr:ext cx="534377" cy="259045"/>
    <xdr:sp macro="" textlink="">
      <xdr:nvSpPr>
        <xdr:cNvPr id="476" name="テキスト ボックス 475"/>
        <xdr:cNvSpPr txBox="1"/>
      </xdr:nvSpPr>
      <xdr:spPr>
        <a:xfrm>
          <a:off x="9372111" y="166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164498</xdr:rowOff>
    </xdr:from>
    <xdr:to>
      <xdr:col>46</xdr:col>
      <xdr:colOff>38100</xdr:colOff>
      <xdr:row>90</xdr:row>
      <xdr:rowOff>94648</xdr:rowOff>
    </xdr:to>
    <xdr:sp macro="" textlink="">
      <xdr:nvSpPr>
        <xdr:cNvPr id="477" name="楕円 476"/>
        <xdr:cNvSpPr/>
      </xdr:nvSpPr>
      <xdr:spPr>
        <a:xfrm>
          <a:off x="8699500" y="154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111175</xdr:rowOff>
    </xdr:from>
    <xdr:ext cx="534377" cy="259045"/>
    <xdr:sp macro="" textlink="">
      <xdr:nvSpPr>
        <xdr:cNvPr id="478" name="テキスト ボックス 477"/>
        <xdr:cNvSpPr txBox="1"/>
      </xdr:nvSpPr>
      <xdr:spPr>
        <a:xfrm>
          <a:off x="8483111" y="151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156314</xdr:rowOff>
    </xdr:from>
    <xdr:to>
      <xdr:col>41</xdr:col>
      <xdr:colOff>101600</xdr:colOff>
      <xdr:row>92</xdr:row>
      <xdr:rowOff>86464</xdr:rowOff>
    </xdr:to>
    <xdr:sp macro="" textlink="">
      <xdr:nvSpPr>
        <xdr:cNvPr id="479" name="楕円 478"/>
        <xdr:cNvSpPr/>
      </xdr:nvSpPr>
      <xdr:spPr>
        <a:xfrm>
          <a:off x="7810500" y="157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102991</xdr:rowOff>
    </xdr:from>
    <xdr:ext cx="534377" cy="259045"/>
    <xdr:sp macro="" textlink="">
      <xdr:nvSpPr>
        <xdr:cNvPr id="480" name="テキスト ボックス 479"/>
        <xdr:cNvSpPr txBox="1"/>
      </xdr:nvSpPr>
      <xdr:spPr>
        <a:xfrm>
          <a:off x="7594111" y="1553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27621</xdr:rowOff>
    </xdr:from>
    <xdr:to>
      <xdr:col>85</xdr:col>
      <xdr:colOff>127000</xdr:colOff>
      <xdr:row>39</xdr:row>
      <xdr:rowOff>91760</xdr:rowOff>
    </xdr:to>
    <xdr:cxnSp macro="">
      <xdr:nvCxnSpPr>
        <xdr:cNvPr id="511" name="直線コネクタ 510"/>
        <xdr:cNvCxnSpPr/>
      </xdr:nvCxnSpPr>
      <xdr:spPr>
        <a:xfrm>
          <a:off x="15481300" y="6714171"/>
          <a:ext cx="8382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27621</xdr:rowOff>
    </xdr:from>
    <xdr:to>
      <xdr:col>81</xdr:col>
      <xdr:colOff>50800</xdr:colOff>
      <xdr:row>39</xdr:row>
      <xdr:rowOff>98062</xdr:rowOff>
    </xdr:to>
    <xdr:cxnSp macro="">
      <xdr:nvCxnSpPr>
        <xdr:cNvPr id="514" name="直線コネクタ 513"/>
        <xdr:cNvCxnSpPr/>
      </xdr:nvCxnSpPr>
      <xdr:spPr>
        <a:xfrm flipV="1">
          <a:off x="14592300" y="6714171"/>
          <a:ext cx="889000" cy="7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96163</xdr:rowOff>
    </xdr:from>
    <xdr:ext cx="469744" cy="259045"/>
    <xdr:sp macro="" textlink="">
      <xdr:nvSpPr>
        <xdr:cNvPr id="516" name="テキスト ボックス 515"/>
        <xdr:cNvSpPr txBox="1"/>
      </xdr:nvSpPr>
      <xdr:spPr>
        <a:xfrm>
          <a:off x="15246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98062</xdr:rowOff>
    </xdr:from>
    <xdr:to>
      <xdr:col>76</xdr:col>
      <xdr:colOff>114300</xdr:colOff>
      <xdr:row>39</xdr:row>
      <xdr:rowOff>98160</xdr:rowOff>
    </xdr:to>
    <xdr:cxnSp macro="">
      <xdr:nvCxnSpPr>
        <xdr:cNvPr id="517" name="直線コネクタ 516"/>
        <xdr:cNvCxnSpPr/>
      </xdr:nvCxnSpPr>
      <xdr:spPr>
        <a:xfrm flipV="1">
          <a:off x="13703300" y="678461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38118</xdr:rowOff>
    </xdr:from>
    <xdr:to>
      <xdr:col>76</xdr:col>
      <xdr:colOff>165100</xdr:colOff>
      <xdr:row>39</xdr:row>
      <xdr:rowOff>139718</xdr:rowOff>
    </xdr:to>
    <xdr:sp macro="" textlink="">
      <xdr:nvSpPr>
        <xdr:cNvPr id="518" name="フローチャート: 判断 517"/>
        <xdr:cNvSpPr/>
      </xdr:nvSpPr>
      <xdr:spPr>
        <a:xfrm>
          <a:off x="14541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156245</xdr:rowOff>
    </xdr:from>
    <xdr:ext cx="378565" cy="259045"/>
    <xdr:sp macro="" textlink="">
      <xdr:nvSpPr>
        <xdr:cNvPr id="519" name="テキスト ボックス 518"/>
        <xdr:cNvSpPr txBox="1"/>
      </xdr:nvSpPr>
      <xdr:spPr>
        <a:xfrm>
          <a:off x="14403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92184</xdr:rowOff>
    </xdr:from>
    <xdr:to>
      <xdr:col>71</xdr:col>
      <xdr:colOff>177800</xdr:colOff>
      <xdr:row>39</xdr:row>
      <xdr:rowOff>98160</xdr:rowOff>
    </xdr:to>
    <xdr:cxnSp macro="">
      <xdr:nvCxnSpPr>
        <xdr:cNvPr id="520" name="直線コネクタ 519"/>
        <xdr:cNvCxnSpPr/>
      </xdr:nvCxnSpPr>
      <xdr:spPr>
        <a:xfrm>
          <a:off x="12814300" y="6778734"/>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37498</xdr:rowOff>
    </xdr:from>
    <xdr:to>
      <xdr:col>72</xdr:col>
      <xdr:colOff>38100</xdr:colOff>
      <xdr:row>39</xdr:row>
      <xdr:rowOff>139098</xdr:rowOff>
    </xdr:to>
    <xdr:sp macro="" textlink="">
      <xdr:nvSpPr>
        <xdr:cNvPr id="521" name="フローチャート: 判断 520"/>
        <xdr:cNvSpPr/>
      </xdr:nvSpPr>
      <xdr:spPr>
        <a:xfrm>
          <a:off x="13652500" y="672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155625</xdr:rowOff>
    </xdr:from>
    <xdr:ext cx="378565" cy="259045"/>
    <xdr:sp macro="" textlink="">
      <xdr:nvSpPr>
        <xdr:cNvPr id="522" name="テキスト ボックス 521"/>
        <xdr:cNvSpPr txBox="1"/>
      </xdr:nvSpPr>
      <xdr:spPr>
        <a:xfrm>
          <a:off x="13514017" y="649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33906</xdr:rowOff>
    </xdr:from>
    <xdr:to>
      <xdr:col>67</xdr:col>
      <xdr:colOff>101600</xdr:colOff>
      <xdr:row>39</xdr:row>
      <xdr:rowOff>135506</xdr:rowOff>
    </xdr:to>
    <xdr:sp macro="" textlink="">
      <xdr:nvSpPr>
        <xdr:cNvPr id="523" name="フローチャート: 判断 522"/>
        <xdr:cNvSpPr/>
      </xdr:nvSpPr>
      <xdr:spPr>
        <a:xfrm>
          <a:off x="12763500" y="672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152033</xdr:rowOff>
    </xdr:from>
    <xdr:ext cx="378565" cy="259045"/>
    <xdr:sp macro="" textlink="">
      <xdr:nvSpPr>
        <xdr:cNvPr id="524" name="テキスト ボックス 523"/>
        <xdr:cNvSpPr txBox="1"/>
      </xdr:nvSpPr>
      <xdr:spPr>
        <a:xfrm>
          <a:off x="12625017" y="649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40960</xdr:rowOff>
    </xdr:from>
    <xdr:to>
      <xdr:col>85</xdr:col>
      <xdr:colOff>177800</xdr:colOff>
      <xdr:row>39</xdr:row>
      <xdr:rowOff>142560</xdr:rowOff>
    </xdr:to>
    <xdr:sp macro="" textlink="">
      <xdr:nvSpPr>
        <xdr:cNvPr id="530" name="楕円 529"/>
        <xdr:cNvSpPr/>
      </xdr:nvSpPr>
      <xdr:spPr>
        <a:xfrm>
          <a:off x="162687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152922</xdr:rowOff>
    </xdr:from>
    <xdr:ext cx="378565" cy="259045"/>
    <xdr:sp macro="" textlink="">
      <xdr:nvSpPr>
        <xdr:cNvPr id="531" name="災害復旧事業費該当値テキスト"/>
        <xdr:cNvSpPr txBox="1"/>
      </xdr:nvSpPr>
      <xdr:spPr>
        <a:xfrm>
          <a:off x="16370300" y="6668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148271</xdr:rowOff>
    </xdr:from>
    <xdr:to>
      <xdr:col>81</xdr:col>
      <xdr:colOff>101600</xdr:colOff>
      <xdr:row>39</xdr:row>
      <xdr:rowOff>78421</xdr:rowOff>
    </xdr:to>
    <xdr:sp macro="" textlink="">
      <xdr:nvSpPr>
        <xdr:cNvPr id="532" name="楕円 531"/>
        <xdr:cNvSpPr/>
      </xdr:nvSpPr>
      <xdr:spPr>
        <a:xfrm>
          <a:off x="15430500" y="666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94948</xdr:rowOff>
    </xdr:from>
    <xdr:ext cx="469744" cy="259045"/>
    <xdr:sp macro="" textlink="">
      <xdr:nvSpPr>
        <xdr:cNvPr id="533" name="テキスト ボックス 532"/>
        <xdr:cNvSpPr txBox="1"/>
      </xdr:nvSpPr>
      <xdr:spPr>
        <a:xfrm>
          <a:off x="15246428" y="643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47262</xdr:rowOff>
    </xdr:from>
    <xdr:to>
      <xdr:col>76</xdr:col>
      <xdr:colOff>165100</xdr:colOff>
      <xdr:row>39</xdr:row>
      <xdr:rowOff>148862</xdr:rowOff>
    </xdr:to>
    <xdr:sp macro="" textlink="">
      <xdr:nvSpPr>
        <xdr:cNvPr id="534" name="楕円 533"/>
        <xdr:cNvSpPr/>
      </xdr:nvSpPr>
      <xdr:spPr>
        <a:xfrm>
          <a:off x="14541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139989</xdr:rowOff>
    </xdr:from>
    <xdr:ext cx="313932" cy="259045"/>
    <xdr:sp macro="" textlink="">
      <xdr:nvSpPr>
        <xdr:cNvPr id="535" name="テキスト ボックス 534"/>
        <xdr:cNvSpPr txBox="1"/>
      </xdr:nvSpPr>
      <xdr:spPr>
        <a:xfrm>
          <a:off x="14435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47360</xdr:rowOff>
    </xdr:from>
    <xdr:to>
      <xdr:col>72</xdr:col>
      <xdr:colOff>38100</xdr:colOff>
      <xdr:row>39</xdr:row>
      <xdr:rowOff>148960</xdr:rowOff>
    </xdr:to>
    <xdr:sp macro="" textlink="">
      <xdr:nvSpPr>
        <xdr:cNvPr id="536" name="楕円 535"/>
        <xdr:cNvSpPr/>
      </xdr:nvSpPr>
      <xdr:spPr>
        <a:xfrm>
          <a:off x="13652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140087</xdr:rowOff>
    </xdr:from>
    <xdr:ext cx="313932" cy="259045"/>
    <xdr:sp macro="" textlink="">
      <xdr:nvSpPr>
        <xdr:cNvPr id="537" name="テキスト ボックス 536"/>
        <xdr:cNvSpPr txBox="1"/>
      </xdr:nvSpPr>
      <xdr:spPr>
        <a:xfrm>
          <a:off x="13546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41384</xdr:rowOff>
    </xdr:from>
    <xdr:to>
      <xdr:col>67</xdr:col>
      <xdr:colOff>101600</xdr:colOff>
      <xdr:row>39</xdr:row>
      <xdr:rowOff>142984</xdr:rowOff>
    </xdr:to>
    <xdr:sp macro="" textlink="">
      <xdr:nvSpPr>
        <xdr:cNvPr id="538" name="楕円 537"/>
        <xdr:cNvSpPr/>
      </xdr:nvSpPr>
      <xdr:spPr>
        <a:xfrm>
          <a:off x="127635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134111</xdr:rowOff>
    </xdr:from>
    <xdr:ext cx="378565" cy="259045"/>
    <xdr:sp macro="" textlink="">
      <xdr:nvSpPr>
        <xdr:cNvPr id="539" name="テキスト ボックス 538"/>
        <xdr:cNvSpPr txBox="1"/>
      </xdr:nvSpPr>
      <xdr:spPr>
        <a:xfrm>
          <a:off x="12625017" y="6820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65565</xdr:rowOff>
    </xdr:from>
    <xdr:to>
      <xdr:col>85</xdr:col>
      <xdr:colOff>126364</xdr:colOff>
      <xdr:row>79</xdr:row>
      <xdr:rowOff>53930</xdr:rowOff>
    </xdr:to>
    <xdr:cxnSp macro="">
      <xdr:nvCxnSpPr>
        <xdr:cNvPr id="611" name="直線コネクタ 610"/>
        <xdr:cNvCxnSpPr/>
      </xdr:nvCxnSpPr>
      <xdr:spPr>
        <a:xfrm flipV="1">
          <a:off x="16317595" y="12581415"/>
          <a:ext cx="1269" cy="1017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57757</xdr:rowOff>
    </xdr:from>
    <xdr:ext cx="534377" cy="259045"/>
    <xdr:sp macro="" textlink="">
      <xdr:nvSpPr>
        <xdr:cNvPr id="612" name="公債費最小値テキスト"/>
        <xdr:cNvSpPr txBox="1"/>
      </xdr:nvSpPr>
      <xdr:spPr>
        <a:xfrm>
          <a:off x="16370300" y="136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53930</xdr:rowOff>
    </xdr:from>
    <xdr:to>
      <xdr:col>86</xdr:col>
      <xdr:colOff>25400</xdr:colOff>
      <xdr:row>79</xdr:row>
      <xdr:rowOff>53930</xdr:rowOff>
    </xdr:to>
    <xdr:cxnSp macro="">
      <xdr:nvCxnSpPr>
        <xdr:cNvPr id="613" name="直線コネクタ 612"/>
        <xdr:cNvCxnSpPr/>
      </xdr:nvCxnSpPr>
      <xdr:spPr>
        <a:xfrm>
          <a:off x="16230600" y="135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12242</xdr:rowOff>
    </xdr:from>
    <xdr:ext cx="534377" cy="259045"/>
    <xdr:sp macro="" textlink="">
      <xdr:nvSpPr>
        <xdr:cNvPr id="614" name="公債費最大値テキスト"/>
        <xdr:cNvSpPr txBox="1"/>
      </xdr:nvSpPr>
      <xdr:spPr>
        <a:xfrm>
          <a:off x="16370300" y="1235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65565</xdr:rowOff>
    </xdr:from>
    <xdr:to>
      <xdr:col>86</xdr:col>
      <xdr:colOff>25400</xdr:colOff>
      <xdr:row>73</xdr:row>
      <xdr:rowOff>65565</xdr:rowOff>
    </xdr:to>
    <xdr:cxnSp macro="">
      <xdr:nvCxnSpPr>
        <xdr:cNvPr id="615" name="直線コネクタ 614"/>
        <xdr:cNvCxnSpPr/>
      </xdr:nvCxnSpPr>
      <xdr:spPr>
        <a:xfrm>
          <a:off x="16230600" y="1258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30590</xdr:rowOff>
    </xdr:from>
    <xdr:to>
      <xdr:col>85</xdr:col>
      <xdr:colOff>127000</xdr:colOff>
      <xdr:row>73</xdr:row>
      <xdr:rowOff>90528</xdr:rowOff>
    </xdr:to>
    <xdr:cxnSp macro="">
      <xdr:nvCxnSpPr>
        <xdr:cNvPr id="616" name="直線コネクタ 615"/>
        <xdr:cNvCxnSpPr/>
      </xdr:nvCxnSpPr>
      <xdr:spPr>
        <a:xfrm>
          <a:off x="15481300" y="12546440"/>
          <a:ext cx="8382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169191</xdr:rowOff>
    </xdr:from>
    <xdr:ext cx="534377" cy="259045"/>
    <xdr:sp macro="" textlink="">
      <xdr:nvSpPr>
        <xdr:cNvPr id="617" name="公債費平均値テキスト"/>
        <xdr:cNvSpPr txBox="1"/>
      </xdr:nvSpPr>
      <xdr:spPr>
        <a:xfrm>
          <a:off x="16370300" y="13027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19314</xdr:rowOff>
    </xdr:from>
    <xdr:to>
      <xdr:col>85</xdr:col>
      <xdr:colOff>177800</xdr:colOff>
      <xdr:row>76</xdr:row>
      <xdr:rowOff>120914</xdr:rowOff>
    </xdr:to>
    <xdr:sp macro="" textlink="">
      <xdr:nvSpPr>
        <xdr:cNvPr id="618" name="フローチャート: 判断 617"/>
        <xdr:cNvSpPr/>
      </xdr:nvSpPr>
      <xdr:spPr>
        <a:xfrm>
          <a:off x="162687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22268</xdr:rowOff>
    </xdr:from>
    <xdr:to>
      <xdr:col>81</xdr:col>
      <xdr:colOff>50800</xdr:colOff>
      <xdr:row>73</xdr:row>
      <xdr:rowOff>30590</xdr:rowOff>
    </xdr:to>
    <xdr:cxnSp macro="">
      <xdr:nvCxnSpPr>
        <xdr:cNvPr id="619" name="直線コネクタ 618"/>
        <xdr:cNvCxnSpPr/>
      </xdr:nvCxnSpPr>
      <xdr:spPr>
        <a:xfrm>
          <a:off x="14592300" y="12538118"/>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10719</xdr:rowOff>
    </xdr:from>
    <xdr:to>
      <xdr:col>81</xdr:col>
      <xdr:colOff>101600</xdr:colOff>
      <xdr:row>76</xdr:row>
      <xdr:rowOff>112319</xdr:rowOff>
    </xdr:to>
    <xdr:sp macro="" textlink="">
      <xdr:nvSpPr>
        <xdr:cNvPr id="620" name="フローチャート: 判断 619"/>
        <xdr:cNvSpPr/>
      </xdr:nvSpPr>
      <xdr:spPr>
        <a:xfrm>
          <a:off x="15430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103446</xdr:rowOff>
    </xdr:from>
    <xdr:ext cx="534377" cy="259045"/>
    <xdr:sp macro="" textlink="">
      <xdr:nvSpPr>
        <xdr:cNvPr id="621" name="テキスト ボックス 620"/>
        <xdr:cNvSpPr txBox="1"/>
      </xdr:nvSpPr>
      <xdr:spPr>
        <a:xfrm>
          <a:off x="15214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109182</xdr:rowOff>
    </xdr:from>
    <xdr:to>
      <xdr:col>76</xdr:col>
      <xdr:colOff>114300</xdr:colOff>
      <xdr:row>73</xdr:row>
      <xdr:rowOff>22268</xdr:rowOff>
    </xdr:to>
    <xdr:cxnSp macro="">
      <xdr:nvCxnSpPr>
        <xdr:cNvPr id="622" name="直線コネクタ 621"/>
        <xdr:cNvCxnSpPr/>
      </xdr:nvCxnSpPr>
      <xdr:spPr>
        <a:xfrm>
          <a:off x="13703300" y="12453582"/>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122344</xdr:rowOff>
    </xdr:from>
    <xdr:to>
      <xdr:col>76</xdr:col>
      <xdr:colOff>165100</xdr:colOff>
      <xdr:row>77</xdr:row>
      <xdr:rowOff>52494</xdr:rowOff>
    </xdr:to>
    <xdr:sp macro="" textlink="">
      <xdr:nvSpPr>
        <xdr:cNvPr id="623" name="フローチャート: 判断 622"/>
        <xdr:cNvSpPr/>
      </xdr:nvSpPr>
      <xdr:spPr>
        <a:xfrm>
          <a:off x="14541500" y="1315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43621</xdr:rowOff>
    </xdr:from>
    <xdr:ext cx="534377" cy="259045"/>
    <xdr:sp macro="" textlink="">
      <xdr:nvSpPr>
        <xdr:cNvPr id="624" name="テキスト ボックス 623"/>
        <xdr:cNvSpPr txBox="1"/>
      </xdr:nvSpPr>
      <xdr:spPr>
        <a:xfrm>
          <a:off x="14325111" y="132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109182</xdr:rowOff>
    </xdr:from>
    <xdr:to>
      <xdr:col>71</xdr:col>
      <xdr:colOff>177800</xdr:colOff>
      <xdr:row>72</xdr:row>
      <xdr:rowOff>170515</xdr:rowOff>
    </xdr:to>
    <xdr:cxnSp macro="">
      <xdr:nvCxnSpPr>
        <xdr:cNvPr id="625" name="直線コネクタ 624"/>
        <xdr:cNvCxnSpPr/>
      </xdr:nvCxnSpPr>
      <xdr:spPr>
        <a:xfrm flipV="1">
          <a:off x="12814300" y="12453582"/>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81218</xdr:rowOff>
    </xdr:from>
    <xdr:to>
      <xdr:col>72</xdr:col>
      <xdr:colOff>38100</xdr:colOff>
      <xdr:row>77</xdr:row>
      <xdr:rowOff>11368</xdr:rowOff>
    </xdr:to>
    <xdr:sp macro="" textlink="">
      <xdr:nvSpPr>
        <xdr:cNvPr id="626" name="フローチャート: 判断 625"/>
        <xdr:cNvSpPr/>
      </xdr:nvSpPr>
      <xdr:spPr>
        <a:xfrm>
          <a:off x="13652500" y="1311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2495</xdr:rowOff>
    </xdr:from>
    <xdr:ext cx="534377" cy="259045"/>
    <xdr:sp macro="" textlink="">
      <xdr:nvSpPr>
        <xdr:cNvPr id="627" name="テキスト ボックス 626"/>
        <xdr:cNvSpPr txBox="1"/>
      </xdr:nvSpPr>
      <xdr:spPr>
        <a:xfrm>
          <a:off x="13436111" y="132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82454</xdr:rowOff>
    </xdr:from>
    <xdr:to>
      <xdr:col>67</xdr:col>
      <xdr:colOff>101600</xdr:colOff>
      <xdr:row>77</xdr:row>
      <xdr:rowOff>12604</xdr:rowOff>
    </xdr:to>
    <xdr:sp macro="" textlink="">
      <xdr:nvSpPr>
        <xdr:cNvPr id="628" name="フローチャート: 判断 627"/>
        <xdr:cNvSpPr/>
      </xdr:nvSpPr>
      <xdr:spPr>
        <a:xfrm>
          <a:off x="12763500" y="1311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3731</xdr:rowOff>
    </xdr:from>
    <xdr:ext cx="534377" cy="259045"/>
    <xdr:sp macro="" textlink="">
      <xdr:nvSpPr>
        <xdr:cNvPr id="629" name="テキスト ボックス 628"/>
        <xdr:cNvSpPr txBox="1"/>
      </xdr:nvSpPr>
      <xdr:spPr>
        <a:xfrm>
          <a:off x="12547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39728</xdr:rowOff>
    </xdr:from>
    <xdr:to>
      <xdr:col>85</xdr:col>
      <xdr:colOff>177800</xdr:colOff>
      <xdr:row>73</xdr:row>
      <xdr:rowOff>141328</xdr:rowOff>
    </xdr:to>
    <xdr:sp macro="" textlink="">
      <xdr:nvSpPr>
        <xdr:cNvPr id="635" name="楕円 634"/>
        <xdr:cNvSpPr/>
      </xdr:nvSpPr>
      <xdr:spPr>
        <a:xfrm>
          <a:off x="16268700" y="125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139242</xdr:rowOff>
    </xdr:from>
    <xdr:ext cx="534377" cy="259045"/>
    <xdr:sp macro="" textlink="">
      <xdr:nvSpPr>
        <xdr:cNvPr id="636" name="公債費該当値テキスト"/>
        <xdr:cNvSpPr txBox="1"/>
      </xdr:nvSpPr>
      <xdr:spPr>
        <a:xfrm>
          <a:off x="16370300" y="124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151240</xdr:rowOff>
    </xdr:from>
    <xdr:to>
      <xdr:col>81</xdr:col>
      <xdr:colOff>101600</xdr:colOff>
      <xdr:row>73</xdr:row>
      <xdr:rowOff>81390</xdr:rowOff>
    </xdr:to>
    <xdr:sp macro="" textlink="">
      <xdr:nvSpPr>
        <xdr:cNvPr id="637" name="楕円 636"/>
        <xdr:cNvSpPr/>
      </xdr:nvSpPr>
      <xdr:spPr>
        <a:xfrm>
          <a:off x="15430500" y="124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97917</xdr:rowOff>
    </xdr:from>
    <xdr:ext cx="534377" cy="259045"/>
    <xdr:sp macro="" textlink="">
      <xdr:nvSpPr>
        <xdr:cNvPr id="638" name="テキスト ボックス 637"/>
        <xdr:cNvSpPr txBox="1"/>
      </xdr:nvSpPr>
      <xdr:spPr>
        <a:xfrm>
          <a:off x="15214111" y="122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142918</xdr:rowOff>
    </xdr:from>
    <xdr:to>
      <xdr:col>76</xdr:col>
      <xdr:colOff>165100</xdr:colOff>
      <xdr:row>73</xdr:row>
      <xdr:rowOff>73068</xdr:rowOff>
    </xdr:to>
    <xdr:sp macro="" textlink="">
      <xdr:nvSpPr>
        <xdr:cNvPr id="639" name="楕円 638"/>
        <xdr:cNvSpPr/>
      </xdr:nvSpPr>
      <xdr:spPr>
        <a:xfrm>
          <a:off x="14541500" y="124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89595</xdr:rowOff>
    </xdr:from>
    <xdr:ext cx="534377" cy="259045"/>
    <xdr:sp macro="" textlink="">
      <xdr:nvSpPr>
        <xdr:cNvPr id="640" name="テキスト ボックス 639"/>
        <xdr:cNvSpPr txBox="1"/>
      </xdr:nvSpPr>
      <xdr:spPr>
        <a:xfrm>
          <a:off x="14325111" y="122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58382</xdr:rowOff>
    </xdr:from>
    <xdr:to>
      <xdr:col>72</xdr:col>
      <xdr:colOff>38100</xdr:colOff>
      <xdr:row>72</xdr:row>
      <xdr:rowOff>159982</xdr:rowOff>
    </xdr:to>
    <xdr:sp macro="" textlink="">
      <xdr:nvSpPr>
        <xdr:cNvPr id="641" name="楕円 640"/>
        <xdr:cNvSpPr/>
      </xdr:nvSpPr>
      <xdr:spPr>
        <a:xfrm>
          <a:off x="13652500" y="12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5059</xdr:rowOff>
    </xdr:from>
    <xdr:ext cx="534377" cy="259045"/>
    <xdr:sp macro="" textlink="">
      <xdr:nvSpPr>
        <xdr:cNvPr id="642" name="テキスト ボックス 641"/>
        <xdr:cNvSpPr txBox="1"/>
      </xdr:nvSpPr>
      <xdr:spPr>
        <a:xfrm>
          <a:off x="13436111" y="121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119715</xdr:rowOff>
    </xdr:from>
    <xdr:to>
      <xdr:col>67</xdr:col>
      <xdr:colOff>101600</xdr:colOff>
      <xdr:row>73</xdr:row>
      <xdr:rowOff>49865</xdr:rowOff>
    </xdr:to>
    <xdr:sp macro="" textlink="">
      <xdr:nvSpPr>
        <xdr:cNvPr id="643" name="楕円 642"/>
        <xdr:cNvSpPr/>
      </xdr:nvSpPr>
      <xdr:spPr>
        <a:xfrm>
          <a:off x="12763500" y="124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66392</xdr:rowOff>
    </xdr:from>
    <xdr:ext cx="534377" cy="259045"/>
    <xdr:sp macro="" textlink="">
      <xdr:nvSpPr>
        <xdr:cNvPr id="644" name="テキスト ボックス 643"/>
        <xdr:cNvSpPr txBox="1"/>
      </xdr:nvSpPr>
      <xdr:spPr>
        <a:xfrm>
          <a:off x="12547111" y="122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2" name="テキスト ボックス 66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66" name="直線コネクタ 665"/>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67"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68" name="直線コネクタ 667"/>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69"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0" name="直線コネクタ 669"/>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87945</xdr:rowOff>
    </xdr:from>
    <xdr:to>
      <xdr:col>85</xdr:col>
      <xdr:colOff>127000</xdr:colOff>
      <xdr:row>98</xdr:row>
      <xdr:rowOff>5283</xdr:rowOff>
    </xdr:to>
    <xdr:cxnSp macro="">
      <xdr:nvCxnSpPr>
        <xdr:cNvPr id="671" name="直線コネクタ 670"/>
        <xdr:cNvCxnSpPr/>
      </xdr:nvCxnSpPr>
      <xdr:spPr>
        <a:xfrm>
          <a:off x="15481300" y="16718595"/>
          <a:ext cx="8382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2"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3" name="フローチャート: 判断 672"/>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87945</xdr:rowOff>
    </xdr:from>
    <xdr:to>
      <xdr:col>81</xdr:col>
      <xdr:colOff>50800</xdr:colOff>
      <xdr:row>97</xdr:row>
      <xdr:rowOff>164571</xdr:rowOff>
    </xdr:to>
    <xdr:cxnSp macro="">
      <xdr:nvCxnSpPr>
        <xdr:cNvPr id="674" name="直線コネクタ 673"/>
        <xdr:cNvCxnSpPr/>
      </xdr:nvCxnSpPr>
      <xdr:spPr>
        <a:xfrm flipV="1">
          <a:off x="14592300" y="16718595"/>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5" name="フローチャート: 判断 674"/>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76" name="テキスト ボックス 675"/>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64993</xdr:rowOff>
    </xdr:from>
    <xdr:to>
      <xdr:col>76</xdr:col>
      <xdr:colOff>114300</xdr:colOff>
      <xdr:row>97</xdr:row>
      <xdr:rowOff>164571</xdr:rowOff>
    </xdr:to>
    <xdr:cxnSp macro="">
      <xdr:nvCxnSpPr>
        <xdr:cNvPr id="677" name="直線コネクタ 676"/>
        <xdr:cNvCxnSpPr/>
      </xdr:nvCxnSpPr>
      <xdr:spPr>
        <a:xfrm>
          <a:off x="13703300" y="16695643"/>
          <a:ext cx="8890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78" name="フローチャート: 判断 677"/>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79" name="テキスト ボックス 678"/>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64993</xdr:rowOff>
    </xdr:from>
    <xdr:to>
      <xdr:col>71</xdr:col>
      <xdr:colOff>177800</xdr:colOff>
      <xdr:row>97</xdr:row>
      <xdr:rowOff>157440</xdr:rowOff>
    </xdr:to>
    <xdr:cxnSp macro="">
      <xdr:nvCxnSpPr>
        <xdr:cNvPr id="680" name="直線コネクタ 679"/>
        <xdr:cNvCxnSpPr/>
      </xdr:nvCxnSpPr>
      <xdr:spPr>
        <a:xfrm flipV="1">
          <a:off x="12814300" y="16695643"/>
          <a:ext cx="889000" cy="9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81" name="フローチャート: 判断 680"/>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82" name="テキスト ボックス 681"/>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83" name="フローチャート: 判断 682"/>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84" name="テキスト ボックス 683"/>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125933</xdr:rowOff>
    </xdr:from>
    <xdr:to>
      <xdr:col>85</xdr:col>
      <xdr:colOff>177800</xdr:colOff>
      <xdr:row>98</xdr:row>
      <xdr:rowOff>56083</xdr:rowOff>
    </xdr:to>
    <xdr:sp macro="" textlink="">
      <xdr:nvSpPr>
        <xdr:cNvPr id="690" name="楕円 689"/>
        <xdr:cNvSpPr/>
      </xdr:nvSpPr>
      <xdr:spPr>
        <a:xfrm>
          <a:off x="16268700" y="167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40860</xdr:rowOff>
    </xdr:from>
    <xdr:ext cx="469744" cy="259045"/>
    <xdr:sp macro="" textlink="">
      <xdr:nvSpPr>
        <xdr:cNvPr id="691" name="積立金該当値テキスト"/>
        <xdr:cNvSpPr txBox="1"/>
      </xdr:nvSpPr>
      <xdr:spPr>
        <a:xfrm>
          <a:off x="16370300" y="1667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37145</xdr:rowOff>
    </xdr:from>
    <xdr:to>
      <xdr:col>81</xdr:col>
      <xdr:colOff>101600</xdr:colOff>
      <xdr:row>97</xdr:row>
      <xdr:rowOff>138745</xdr:rowOff>
    </xdr:to>
    <xdr:sp macro="" textlink="">
      <xdr:nvSpPr>
        <xdr:cNvPr id="692" name="楕円 691"/>
        <xdr:cNvSpPr/>
      </xdr:nvSpPr>
      <xdr:spPr>
        <a:xfrm>
          <a:off x="15430500" y="166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129872</xdr:rowOff>
    </xdr:from>
    <xdr:ext cx="469744" cy="259045"/>
    <xdr:sp macro="" textlink="">
      <xdr:nvSpPr>
        <xdr:cNvPr id="693" name="テキスト ボックス 692"/>
        <xdr:cNvSpPr txBox="1"/>
      </xdr:nvSpPr>
      <xdr:spPr>
        <a:xfrm>
          <a:off x="15246428" y="167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113771</xdr:rowOff>
    </xdr:from>
    <xdr:to>
      <xdr:col>76</xdr:col>
      <xdr:colOff>165100</xdr:colOff>
      <xdr:row>98</xdr:row>
      <xdr:rowOff>43921</xdr:rowOff>
    </xdr:to>
    <xdr:sp macro="" textlink="">
      <xdr:nvSpPr>
        <xdr:cNvPr id="694" name="楕円 693"/>
        <xdr:cNvSpPr/>
      </xdr:nvSpPr>
      <xdr:spPr>
        <a:xfrm>
          <a:off x="14541500" y="167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35048</xdr:rowOff>
    </xdr:from>
    <xdr:ext cx="469744" cy="259045"/>
    <xdr:sp macro="" textlink="">
      <xdr:nvSpPr>
        <xdr:cNvPr id="695" name="テキスト ボックス 694"/>
        <xdr:cNvSpPr txBox="1"/>
      </xdr:nvSpPr>
      <xdr:spPr>
        <a:xfrm>
          <a:off x="14357428" y="168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14193</xdr:rowOff>
    </xdr:from>
    <xdr:to>
      <xdr:col>72</xdr:col>
      <xdr:colOff>38100</xdr:colOff>
      <xdr:row>97</xdr:row>
      <xdr:rowOff>115793</xdr:rowOff>
    </xdr:to>
    <xdr:sp macro="" textlink="">
      <xdr:nvSpPr>
        <xdr:cNvPr id="696" name="楕円 695"/>
        <xdr:cNvSpPr/>
      </xdr:nvSpPr>
      <xdr:spPr>
        <a:xfrm>
          <a:off x="13652500" y="1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106920</xdr:rowOff>
    </xdr:from>
    <xdr:ext cx="469744" cy="259045"/>
    <xdr:sp macro="" textlink="">
      <xdr:nvSpPr>
        <xdr:cNvPr id="697" name="テキスト ボックス 696"/>
        <xdr:cNvSpPr txBox="1"/>
      </xdr:nvSpPr>
      <xdr:spPr>
        <a:xfrm>
          <a:off x="13468428" y="1673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106640</xdr:rowOff>
    </xdr:from>
    <xdr:to>
      <xdr:col>67</xdr:col>
      <xdr:colOff>101600</xdr:colOff>
      <xdr:row>98</xdr:row>
      <xdr:rowOff>36790</xdr:rowOff>
    </xdr:to>
    <xdr:sp macro="" textlink="">
      <xdr:nvSpPr>
        <xdr:cNvPr id="698" name="楕円 697"/>
        <xdr:cNvSpPr/>
      </xdr:nvSpPr>
      <xdr:spPr>
        <a:xfrm>
          <a:off x="12763500" y="167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27917</xdr:rowOff>
    </xdr:from>
    <xdr:ext cx="469744" cy="259045"/>
    <xdr:sp macro="" textlink="">
      <xdr:nvSpPr>
        <xdr:cNvPr id="699" name="テキスト ボックス 698"/>
        <xdr:cNvSpPr txBox="1"/>
      </xdr:nvSpPr>
      <xdr:spPr>
        <a:xfrm>
          <a:off x="12579428" y="1683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3" name="直線コネクタ 722"/>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26"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27" name="直線コネクタ 726"/>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109601</xdr:rowOff>
    </xdr:from>
    <xdr:to>
      <xdr:col>116</xdr:col>
      <xdr:colOff>63500</xdr:colOff>
      <xdr:row>38</xdr:row>
      <xdr:rowOff>167767</xdr:rowOff>
    </xdr:to>
    <xdr:cxnSp macro="">
      <xdr:nvCxnSpPr>
        <xdr:cNvPr id="728" name="直線コネクタ 727"/>
        <xdr:cNvCxnSpPr/>
      </xdr:nvCxnSpPr>
      <xdr:spPr>
        <a:xfrm>
          <a:off x="21323300" y="6624701"/>
          <a:ext cx="8382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29"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0" name="フローチャート: 判断 729"/>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109601</xdr:rowOff>
    </xdr:from>
    <xdr:to>
      <xdr:col>111</xdr:col>
      <xdr:colOff>177800</xdr:colOff>
      <xdr:row>38</xdr:row>
      <xdr:rowOff>146177</xdr:rowOff>
    </xdr:to>
    <xdr:cxnSp macro="">
      <xdr:nvCxnSpPr>
        <xdr:cNvPr id="731" name="直線コネクタ 730"/>
        <xdr:cNvCxnSpPr/>
      </xdr:nvCxnSpPr>
      <xdr:spPr>
        <a:xfrm flipV="1">
          <a:off x="20434300" y="662470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2" name="フローチャート: 判断 731"/>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3" name="テキスト ボックス 732"/>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108585</xdr:rowOff>
    </xdr:from>
    <xdr:to>
      <xdr:col>107</xdr:col>
      <xdr:colOff>50800</xdr:colOff>
      <xdr:row>38</xdr:row>
      <xdr:rowOff>146177</xdr:rowOff>
    </xdr:to>
    <xdr:cxnSp macro="">
      <xdr:nvCxnSpPr>
        <xdr:cNvPr id="734" name="直線コネクタ 733"/>
        <xdr:cNvCxnSpPr/>
      </xdr:nvCxnSpPr>
      <xdr:spPr>
        <a:xfrm>
          <a:off x="19545300" y="6623685"/>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162179</xdr:rowOff>
    </xdr:from>
    <xdr:to>
      <xdr:col>107</xdr:col>
      <xdr:colOff>101600</xdr:colOff>
      <xdr:row>38</xdr:row>
      <xdr:rowOff>92329</xdr:rowOff>
    </xdr:to>
    <xdr:sp macro="" textlink="">
      <xdr:nvSpPr>
        <xdr:cNvPr id="735" name="フローチャート: 判断 734"/>
        <xdr:cNvSpPr/>
      </xdr:nvSpPr>
      <xdr:spPr>
        <a:xfrm>
          <a:off x="20383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108856</xdr:rowOff>
    </xdr:from>
    <xdr:ext cx="469744" cy="259045"/>
    <xdr:sp macro="" textlink="">
      <xdr:nvSpPr>
        <xdr:cNvPr id="736" name="テキスト ボックス 735"/>
        <xdr:cNvSpPr txBox="1"/>
      </xdr:nvSpPr>
      <xdr:spPr>
        <a:xfrm>
          <a:off x="20199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381</xdr:rowOff>
    </xdr:from>
    <xdr:to>
      <xdr:col>102</xdr:col>
      <xdr:colOff>114300</xdr:colOff>
      <xdr:row>38</xdr:row>
      <xdr:rowOff>108585</xdr:rowOff>
    </xdr:to>
    <xdr:cxnSp macro="">
      <xdr:nvCxnSpPr>
        <xdr:cNvPr id="737" name="直線コネクタ 736"/>
        <xdr:cNvCxnSpPr/>
      </xdr:nvCxnSpPr>
      <xdr:spPr>
        <a:xfrm>
          <a:off x="18656300" y="6515481"/>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47244</xdr:rowOff>
    </xdr:from>
    <xdr:to>
      <xdr:col>102</xdr:col>
      <xdr:colOff>165100</xdr:colOff>
      <xdr:row>38</xdr:row>
      <xdr:rowOff>148844</xdr:rowOff>
    </xdr:to>
    <xdr:sp macro="" textlink="">
      <xdr:nvSpPr>
        <xdr:cNvPr id="738" name="フローチャート: 判断 737"/>
        <xdr:cNvSpPr/>
      </xdr:nvSpPr>
      <xdr:spPr>
        <a:xfrm>
          <a:off x="19494500" y="656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165371</xdr:rowOff>
    </xdr:from>
    <xdr:ext cx="378565" cy="259045"/>
    <xdr:sp macro="" textlink="">
      <xdr:nvSpPr>
        <xdr:cNvPr id="739" name="テキスト ボックス 738"/>
        <xdr:cNvSpPr txBox="1"/>
      </xdr:nvSpPr>
      <xdr:spPr>
        <a:xfrm>
          <a:off x="19356017" y="6337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43053</xdr:rowOff>
    </xdr:from>
    <xdr:to>
      <xdr:col>98</xdr:col>
      <xdr:colOff>38100</xdr:colOff>
      <xdr:row>38</xdr:row>
      <xdr:rowOff>144653</xdr:rowOff>
    </xdr:to>
    <xdr:sp macro="" textlink="">
      <xdr:nvSpPr>
        <xdr:cNvPr id="740" name="フローチャート: 判断 739"/>
        <xdr:cNvSpPr/>
      </xdr:nvSpPr>
      <xdr:spPr>
        <a:xfrm>
          <a:off x="18605500" y="65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135780</xdr:rowOff>
    </xdr:from>
    <xdr:ext cx="378565" cy="259045"/>
    <xdr:sp macro="" textlink="">
      <xdr:nvSpPr>
        <xdr:cNvPr id="741" name="テキスト ボックス 740"/>
        <xdr:cNvSpPr txBox="1"/>
      </xdr:nvSpPr>
      <xdr:spPr>
        <a:xfrm>
          <a:off x="18467017" y="66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116967</xdr:rowOff>
    </xdr:from>
    <xdr:to>
      <xdr:col>116</xdr:col>
      <xdr:colOff>114300</xdr:colOff>
      <xdr:row>39</xdr:row>
      <xdr:rowOff>47117</xdr:rowOff>
    </xdr:to>
    <xdr:sp macro="" textlink="">
      <xdr:nvSpPr>
        <xdr:cNvPr id="747" name="楕円 746"/>
        <xdr:cNvSpPr/>
      </xdr:nvSpPr>
      <xdr:spPr>
        <a:xfrm>
          <a:off x="22110700" y="66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31894</xdr:rowOff>
    </xdr:from>
    <xdr:ext cx="378565" cy="259045"/>
    <xdr:sp macro="" textlink="">
      <xdr:nvSpPr>
        <xdr:cNvPr id="748" name="投資及び出資金該当値テキスト"/>
        <xdr:cNvSpPr txBox="1"/>
      </xdr:nvSpPr>
      <xdr:spPr>
        <a:xfrm>
          <a:off x="22212300" y="65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58801</xdr:rowOff>
    </xdr:from>
    <xdr:to>
      <xdr:col>112</xdr:col>
      <xdr:colOff>38100</xdr:colOff>
      <xdr:row>38</xdr:row>
      <xdr:rowOff>160401</xdr:rowOff>
    </xdr:to>
    <xdr:sp macro="" textlink="">
      <xdr:nvSpPr>
        <xdr:cNvPr id="749" name="楕円 748"/>
        <xdr:cNvSpPr/>
      </xdr:nvSpPr>
      <xdr:spPr>
        <a:xfrm>
          <a:off x="21272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151528</xdr:rowOff>
    </xdr:from>
    <xdr:ext cx="378565" cy="259045"/>
    <xdr:sp macro="" textlink="">
      <xdr:nvSpPr>
        <xdr:cNvPr id="750" name="テキスト ボックス 749"/>
        <xdr:cNvSpPr txBox="1"/>
      </xdr:nvSpPr>
      <xdr:spPr>
        <a:xfrm>
          <a:off x="21134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95377</xdr:rowOff>
    </xdr:from>
    <xdr:to>
      <xdr:col>107</xdr:col>
      <xdr:colOff>101600</xdr:colOff>
      <xdr:row>39</xdr:row>
      <xdr:rowOff>25527</xdr:rowOff>
    </xdr:to>
    <xdr:sp macro="" textlink="">
      <xdr:nvSpPr>
        <xdr:cNvPr id="751" name="楕円 750"/>
        <xdr:cNvSpPr/>
      </xdr:nvSpPr>
      <xdr:spPr>
        <a:xfrm>
          <a:off x="20383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16654</xdr:rowOff>
    </xdr:from>
    <xdr:ext cx="378565" cy="259045"/>
    <xdr:sp macro="" textlink="">
      <xdr:nvSpPr>
        <xdr:cNvPr id="752" name="テキスト ボックス 751"/>
        <xdr:cNvSpPr txBox="1"/>
      </xdr:nvSpPr>
      <xdr:spPr>
        <a:xfrm>
          <a:off x="20245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57785</xdr:rowOff>
    </xdr:from>
    <xdr:to>
      <xdr:col>102</xdr:col>
      <xdr:colOff>165100</xdr:colOff>
      <xdr:row>38</xdr:row>
      <xdr:rowOff>159385</xdr:rowOff>
    </xdr:to>
    <xdr:sp macro="" textlink="">
      <xdr:nvSpPr>
        <xdr:cNvPr id="753" name="楕円 752"/>
        <xdr:cNvSpPr/>
      </xdr:nvSpPr>
      <xdr:spPr>
        <a:xfrm>
          <a:off x="19494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150512</xdr:rowOff>
    </xdr:from>
    <xdr:ext cx="378565" cy="259045"/>
    <xdr:sp macro="" textlink="">
      <xdr:nvSpPr>
        <xdr:cNvPr id="754" name="テキスト ボックス 753"/>
        <xdr:cNvSpPr txBox="1"/>
      </xdr:nvSpPr>
      <xdr:spPr>
        <a:xfrm>
          <a:off x="19356017" y="66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121031</xdr:rowOff>
    </xdr:from>
    <xdr:to>
      <xdr:col>98</xdr:col>
      <xdr:colOff>38100</xdr:colOff>
      <xdr:row>38</xdr:row>
      <xdr:rowOff>51181</xdr:rowOff>
    </xdr:to>
    <xdr:sp macro="" textlink="">
      <xdr:nvSpPr>
        <xdr:cNvPr id="755" name="楕円 754"/>
        <xdr:cNvSpPr/>
      </xdr:nvSpPr>
      <xdr:spPr>
        <a:xfrm>
          <a:off x="18605500" y="64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67708</xdr:rowOff>
    </xdr:from>
    <xdr:ext cx="469744" cy="259045"/>
    <xdr:sp macro="" textlink="">
      <xdr:nvSpPr>
        <xdr:cNvPr id="756" name="テキスト ボックス 755"/>
        <xdr:cNvSpPr txBox="1"/>
      </xdr:nvSpPr>
      <xdr:spPr>
        <a:xfrm>
          <a:off x="18421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0" name="直線コネクタ 779"/>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1"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2" name="直線コネクタ 781"/>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3"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4" name="直線コネクタ 783"/>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132728</xdr:rowOff>
    </xdr:from>
    <xdr:to>
      <xdr:col>116</xdr:col>
      <xdr:colOff>63500</xdr:colOff>
      <xdr:row>54</xdr:row>
      <xdr:rowOff>132994</xdr:rowOff>
    </xdr:to>
    <xdr:cxnSp macro="">
      <xdr:nvCxnSpPr>
        <xdr:cNvPr id="785" name="直線コネクタ 784"/>
        <xdr:cNvCxnSpPr/>
      </xdr:nvCxnSpPr>
      <xdr:spPr>
        <a:xfrm flipV="1">
          <a:off x="21323300" y="9391028"/>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86"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87" name="フローチャート: 判断 786"/>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132994</xdr:rowOff>
    </xdr:from>
    <xdr:to>
      <xdr:col>111</xdr:col>
      <xdr:colOff>177800</xdr:colOff>
      <xdr:row>54</xdr:row>
      <xdr:rowOff>146596</xdr:rowOff>
    </xdr:to>
    <xdr:cxnSp macro="">
      <xdr:nvCxnSpPr>
        <xdr:cNvPr id="788" name="直線コネクタ 787"/>
        <xdr:cNvCxnSpPr/>
      </xdr:nvCxnSpPr>
      <xdr:spPr>
        <a:xfrm flipV="1">
          <a:off x="20434300" y="9391294"/>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89" name="フローチャート: 判断 788"/>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0" name="テキスト ボックス 789"/>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146596</xdr:rowOff>
    </xdr:from>
    <xdr:to>
      <xdr:col>107</xdr:col>
      <xdr:colOff>50800</xdr:colOff>
      <xdr:row>54</xdr:row>
      <xdr:rowOff>156807</xdr:rowOff>
    </xdr:to>
    <xdr:cxnSp macro="">
      <xdr:nvCxnSpPr>
        <xdr:cNvPr id="791" name="直線コネクタ 790"/>
        <xdr:cNvCxnSpPr/>
      </xdr:nvCxnSpPr>
      <xdr:spPr>
        <a:xfrm flipV="1">
          <a:off x="19545300" y="9404896"/>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13805</xdr:rowOff>
    </xdr:from>
    <xdr:to>
      <xdr:col>107</xdr:col>
      <xdr:colOff>101600</xdr:colOff>
      <xdr:row>57</xdr:row>
      <xdr:rowOff>115405</xdr:rowOff>
    </xdr:to>
    <xdr:sp macro="" textlink="">
      <xdr:nvSpPr>
        <xdr:cNvPr id="792" name="フローチャート: 判断 791"/>
        <xdr:cNvSpPr/>
      </xdr:nvSpPr>
      <xdr:spPr>
        <a:xfrm>
          <a:off x="20383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106532</xdr:rowOff>
    </xdr:from>
    <xdr:ext cx="469744" cy="259045"/>
    <xdr:sp macro="" textlink="">
      <xdr:nvSpPr>
        <xdr:cNvPr id="793" name="テキスト ボックス 792"/>
        <xdr:cNvSpPr txBox="1"/>
      </xdr:nvSpPr>
      <xdr:spPr>
        <a:xfrm>
          <a:off x="20199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156807</xdr:rowOff>
    </xdr:from>
    <xdr:to>
      <xdr:col>102</xdr:col>
      <xdr:colOff>114300</xdr:colOff>
      <xdr:row>54</xdr:row>
      <xdr:rowOff>162103</xdr:rowOff>
    </xdr:to>
    <xdr:cxnSp macro="">
      <xdr:nvCxnSpPr>
        <xdr:cNvPr id="794" name="直線コネクタ 793"/>
        <xdr:cNvCxnSpPr/>
      </xdr:nvCxnSpPr>
      <xdr:spPr>
        <a:xfrm flipV="1">
          <a:off x="18656300" y="9415107"/>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4242</xdr:rowOff>
    </xdr:from>
    <xdr:to>
      <xdr:col>102</xdr:col>
      <xdr:colOff>165100</xdr:colOff>
      <xdr:row>57</xdr:row>
      <xdr:rowOff>105842</xdr:rowOff>
    </xdr:to>
    <xdr:sp macro="" textlink="">
      <xdr:nvSpPr>
        <xdr:cNvPr id="795" name="フローチャート: 判断 794"/>
        <xdr:cNvSpPr/>
      </xdr:nvSpPr>
      <xdr:spPr>
        <a:xfrm>
          <a:off x="19494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96969</xdr:rowOff>
    </xdr:from>
    <xdr:ext cx="469744" cy="259045"/>
    <xdr:sp macro="" textlink="">
      <xdr:nvSpPr>
        <xdr:cNvPr id="796" name="テキスト ボックス 795"/>
        <xdr:cNvSpPr txBox="1"/>
      </xdr:nvSpPr>
      <xdr:spPr>
        <a:xfrm>
          <a:off x="19310428" y="98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163690</xdr:rowOff>
    </xdr:from>
    <xdr:to>
      <xdr:col>98</xdr:col>
      <xdr:colOff>38100</xdr:colOff>
      <xdr:row>57</xdr:row>
      <xdr:rowOff>93840</xdr:rowOff>
    </xdr:to>
    <xdr:sp macro="" textlink="">
      <xdr:nvSpPr>
        <xdr:cNvPr id="797" name="フローチャート: 判断 796"/>
        <xdr:cNvSpPr/>
      </xdr:nvSpPr>
      <xdr:spPr>
        <a:xfrm>
          <a:off x="18605500" y="976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84967</xdr:rowOff>
    </xdr:from>
    <xdr:ext cx="469744" cy="259045"/>
    <xdr:sp macro="" textlink="">
      <xdr:nvSpPr>
        <xdr:cNvPr id="798" name="テキスト ボックス 797"/>
        <xdr:cNvSpPr txBox="1"/>
      </xdr:nvSpPr>
      <xdr:spPr>
        <a:xfrm>
          <a:off x="18421428" y="985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81928</xdr:rowOff>
    </xdr:from>
    <xdr:to>
      <xdr:col>116</xdr:col>
      <xdr:colOff>114300</xdr:colOff>
      <xdr:row>55</xdr:row>
      <xdr:rowOff>12078</xdr:rowOff>
    </xdr:to>
    <xdr:sp macro="" textlink="">
      <xdr:nvSpPr>
        <xdr:cNvPr id="804" name="楕円 803"/>
        <xdr:cNvSpPr/>
      </xdr:nvSpPr>
      <xdr:spPr>
        <a:xfrm>
          <a:off x="22110700" y="93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104805</xdr:rowOff>
    </xdr:from>
    <xdr:ext cx="534377" cy="259045"/>
    <xdr:sp macro="" textlink="">
      <xdr:nvSpPr>
        <xdr:cNvPr id="805" name="貸付金該当値テキスト"/>
        <xdr:cNvSpPr txBox="1"/>
      </xdr:nvSpPr>
      <xdr:spPr>
        <a:xfrm>
          <a:off x="22212300" y="91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82194</xdr:rowOff>
    </xdr:from>
    <xdr:to>
      <xdr:col>112</xdr:col>
      <xdr:colOff>38100</xdr:colOff>
      <xdr:row>55</xdr:row>
      <xdr:rowOff>12344</xdr:rowOff>
    </xdr:to>
    <xdr:sp macro="" textlink="">
      <xdr:nvSpPr>
        <xdr:cNvPr id="806" name="楕円 805"/>
        <xdr:cNvSpPr/>
      </xdr:nvSpPr>
      <xdr:spPr>
        <a:xfrm>
          <a:off x="21272500" y="93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28871</xdr:rowOff>
    </xdr:from>
    <xdr:ext cx="534377" cy="259045"/>
    <xdr:sp macro="" textlink="">
      <xdr:nvSpPr>
        <xdr:cNvPr id="807" name="テキスト ボックス 806"/>
        <xdr:cNvSpPr txBox="1"/>
      </xdr:nvSpPr>
      <xdr:spPr>
        <a:xfrm>
          <a:off x="21056111" y="91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95796</xdr:rowOff>
    </xdr:from>
    <xdr:to>
      <xdr:col>107</xdr:col>
      <xdr:colOff>101600</xdr:colOff>
      <xdr:row>55</xdr:row>
      <xdr:rowOff>25946</xdr:rowOff>
    </xdr:to>
    <xdr:sp macro="" textlink="">
      <xdr:nvSpPr>
        <xdr:cNvPr id="808" name="楕円 807"/>
        <xdr:cNvSpPr/>
      </xdr:nvSpPr>
      <xdr:spPr>
        <a:xfrm>
          <a:off x="20383500" y="93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42473</xdr:rowOff>
    </xdr:from>
    <xdr:ext cx="534377" cy="259045"/>
    <xdr:sp macro="" textlink="">
      <xdr:nvSpPr>
        <xdr:cNvPr id="809" name="テキスト ボックス 808"/>
        <xdr:cNvSpPr txBox="1"/>
      </xdr:nvSpPr>
      <xdr:spPr>
        <a:xfrm>
          <a:off x="20167111" y="912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106007</xdr:rowOff>
    </xdr:from>
    <xdr:to>
      <xdr:col>102</xdr:col>
      <xdr:colOff>165100</xdr:colOff>
      <xdr:row>55</xdr:row>
      <xdr:rowOff>36157</xdr:rowOff>
    </xdr:to>
    <xdr:sp macro="" textlink="">
      <xdr:nvSpPr>
        <xdr:cNvPr id="810" name="楕円 809"/>
        <xdr:cNvSpPr/>
      </xdr:nvSpPr>
      <xdr:spPr>
        <a:xfrm>
          <a:off x="19494500" y="93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52684</xdr:rowOff>
    </xdr:from>
    <xdr:ext cx="534377" cy="259045"/>
    <xdr:sp macro="" textlink="">
      <xdr:nvSpPr>
        <xdr:cNvPr id="811" name="テキスト ボックス 810"/>
        <xdr:cNvSpPr txBox="1"/>
      </xdr:nvSpPr>
      <xdr:spPr>
        <a:xfrm>
          <a:off x="19278111" y="913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111303</xdr:rowOff>
    </xdr:from>
    <xdr:to>
      <xdr:col>98</xdr:col>
      <xdr:colOff>38100</xdr:colOff>
      <xdr:row>55</xdr:row>
      <xdr:rowOff>41453</xdr:rowOff>
    </xdr:to>
    <xdr:sp macro="" textlink="">
      <xdr:nvSpPr>
        <xdr:cNvPr id="812" name="楕円 811"/>
        <xdr:cNvSpPr/>
      </xdr:nvSpPr>
      <xdr:spPr>
        <a:xfrm>
          <a:off x="18605500" y="936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57980</xdr:rowOff>
    </xdr:from>
    <xdr:ext cx="534377" cy="259045"/>
    <xdr:sp macro="" textlink="">
      <xdr:nvSpPr>
        <xdr:cNvPr id="813" name="テキスト ボックス 812"/>
        <xdr:cNvSpPr txBox="1"/>
      </xdr:nvSpPr>
      <xdr:spPr>
        <a:xfrm>
          <a:off x="18389111" y="91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4" name="テキスト ボックス 83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0" name="直線コネクタ 839"/>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1"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2" name="直線コネクタ 841"/>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3"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4" name="直線コネクタ 843"/>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24943</xdr:rowOff>
    </xdr:from>
    <xdr:to>
      <xdr:col>116</xdr:col>
      <xdr:colOff>63500</xdr:colOff>
      <xdr:row>75</xdr:row>
      <xdr:rowOff>59559</xdr:rowOff>
    </xdr:to>
    <xdr:cxnSp macro="">
      <xdr:nvCxnSpPr>
        <xdr:cNvPr id="845" name="直線コネクタ 844"/>
        <xdr:cNvCxnSpPr/>
      </xdr:nvCxnSpPr>
      <xdr:spPr>
        <a:xfrm flipV="1">
          <a:off x="21323300" y="12883693"/>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46"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47" name="フローチャート: 判断 846"/>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43818</xdr:rowOff>
    </xdr:from>
    <xdr:to>
      <xdr:col>111</xdr:col>
      <xdr:colOff>177800</xdr:colOff>
      <xdr:row>75</xdr:row>
      <xdr:rowOff>59559</xdr:rowOff>
    </xdr:to>
    <xdr:cxnSp macro="">
      <xdr:nvCxnSpPr>
        <xdr:cNvPr id="848" name="直線コネクタ 847"/>
        <xdr:cNvCxnSpPr/>
      </xdr:nvCxnSpPr>
      <xdr:spPr>
        <a:xfrm>
          <a:off x="20434300" y="12902568"/>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49" name="フローチャート: 判断 848"/>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0" name="テキスト ボックス 849"/>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43818</xdr:rowOff>
    </xdr:from>
    <xdr:to>
      <xdr:col>107</xdr:col>
      <xdr:colOff>50800</xdr:colOff>
      <xdr:row>75</xdr:row>
      <xdr:rowOff>150673</xdr:rowOff>
    </xdr:to>
    <xdr:cxnSp macro="">
      <xdr:nvCxnSpPr>
        <xdr:cNvPr id="851" name="直線コネクタ 850"/>
        <xdr:cNvCxnSpPr/>
      </xdr:nvCxnSpPr>
      <xdr:spPr>
        <a:xfrm flipV="1">
          <a:off x="19545300" y="12902568"/>
          <a:ext cx="889000" cy="10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63591</xdr:rowOff>
    </xdr:from>
    <xdr:to>
      <xdr:col>107</xdr:col>
      <xdr:colOff>101600</xdr:colOff>
      <xdr:row>76</xdr:row>
      <xdr:rowOff>165191</xdr:rowOff>
    </xdr:to>
    <xdr:sp macro="" textlink="">
      <xdr:nvSpPr>
        <xdr:cNvPr id="852" name="フローチャート: 判断 851"/>
        <xdr:cNvSpPr/>
      </xdr:nvSpPr>
      <xdr:spPr>
        <a:xfrm>
          <a:off x="20383500" y="1309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156318</xdr:rowOff>
    </xdr:from>
    <xdr:ext cx="534377" cy="259045"/>
    <xdr:sp macro="" textlink="">
      <xdr:nvSpPr>
        <xdr:cNvPr id="853" name="テキスト ボックス 852"/>
        <xdr:cNvSpPr txBox="1"/>
      </xdr:nvSpPr>
      <xdr:spPr>
        <a:xfrm>
          <a:off x="20167111" y="131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150673</xdr:rowOff>
    </xdr:from>
    <xdr:to>
      <xdr:col>102</xdr:col>
      <xdr:colOff>114300</xdr:colOff>
      <xdr:row>76</xdr:row>
      <xdr:rowOff>42937</xdr:rowOff>
    </xdr:to>
    <xdr:cxnSp macro="">
      <xdr:nvCxnSpPr>
        <xdr:cNvPr id="854" name="直線コネクタ 853"/>
        <xdr:cNvCxnSpPr/>
      </xdr:nvCxnSpPr>
      <xdr:spPr>
        <a:xfrm flipV="1">
          <a:off x="18656300" y="13009423"/>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74433</xdr:rowOff>
    </xdr:from>
    <xdr:to>
      <xdr:col>102</xdr:col>
      <xdr:colOff>165100</xdr:colOff>
      <xdr:row>77</xdr:row>
      <xdr:rowOff>4583</xdr:rowOff>
    </xdr:to>
    <xdr:sp macro="" textlink="">
      <xdr:nvSpPr>
        <xdr:cNvPr id="855" name="フローチャート: 判断 854"/>
        <xdr:cNvSpPr/>
      </xdr:nvSpPr>
      <xdr:spPr>
        <a:xfrm>
          <a:off x="19494500" y="131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167160</xdr:rowOff>
    </xdr:from>
    <xdr:ext cx="534377" cy="259045"/>
    <xdr:sp macro="" textlink="">
      <xdr:nvSpPr>
        <xdr:cNvPr id="856" name="テキスト ボックス 855"/>
        <xdr:cNvSpPr txBox="1"/>
      </xdr:nvSpPr>
      <xdr:spPr>
        <a:xfrm>
          <a:off x="19278111" y="131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141478</xdr:rowOff>
    </xdr:from>
    <xdr:to>
      <xdr:col>98</xdr:col>
      <xdr:colOff>38100</xdr:colOff>
      <xdr:row>77</xdr:row>
      <xdr:rowOff>71628</xdr:rowOff>
    </xdr:to>
    <xdr:sp macro="" textlink="">
      <xdr:nvSpPr>
        <xdr:cNvPr id="857" name="フローチャート: 判断 856"/>
        <xdr:cNvSpPr/>
      </xdr:nvSpPr>
      <xdr:spPr>
        <a:xfrm>
          <a:off x="18605500" y="131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62755</xdr:rowOff>
    </xdr:from>
    <xdr:ext cx="534377" cy="259045"/>
    <xdr:sp macro="" textlink="">
      <xdr:nvSpPr>
        <xdr:cNvPr id="858" name="テキスト ボックス 857"/>
        <xdr:cNvSpPr txBox="1"/>
      </xdr:nvSpPr>
      <xdr:spPr>
        <a:xfrm>
          <a:off x="18389111" y="13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145593</xdr:rowOff>
    </xdr:from>
    <xdr:to>
      <xdr:col>116</xdr:col>
      <xdr:colOff>114300</xdr:colOff>
      <xdr:row>75</xdr:row>
      <xdr:rowOff>75743</xdr:rowOff>
    </xdr:to>
    <xdr:sp macro="" textlink="">
      <xdr:nvSpPr>
        <xdr:cNvPr id="864" name="楕円 863"/>
        <xdr:cNvSpPr/>
      </xdr:nvSpPr>
      <xdr:spPr>
        <a:xfrm>
          <a:off x="22110700" y="128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168470</xdr:rowOff>
    </xdr:from>
    <xdr:ext cx="534377" cy="259045"/>
    <xdr:sp macro="" textlink="">
      <xdr:nvSpPr>
        <xdr:cNvPr id="865" name="繰出金該当値テキスト"/>
        <xdr:cNvSpPr txBox="1"/>
      </xdr:nvSpPr>
      <xdr:spPr>
        <a:xfrm>
          <a:off x="22212300" y="126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8759</xdr:rowOff>
    </xdr:from>
    <xdr:to>
      <xdr:col>112</xdr:col>
      <xdr:colOff>38100</xdr:colOff>
      <xdr:row>75</xdr:row>
      <xdr:rowOff>110359</xdr:rowOff>
    </xdr:to>
    <xdr:sp macro="" textlink="">
      <xdr:nvSpPr>
        <xdr:cNvPr id="866" name="楕円 865"/>
        <xdr:cNvSpPr/>
      </xdr:nvSpPr>
      <xdr:spPr>
        <a:xfrm>
          <a:off x="21272500" y="128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126886</xdr:rowOff>
    </xdr:from>
    <xdr:ext cx="534377" cy="259045"/>
    <xdr:sp macro="" textlink="">
      <xdr:nvSpPr>
        <xdr:cNvPr id="867" name="テキスト ボックス 866"/>
        <xdr:cNvSpPr txBox="1"/>
      </xdr:nvSpPr>
      <xdr:spPr>
        <a:xfrm>
          <a:off x="21056111" y="1264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164468</xdr:rowOff>
    </xdr:from>
    <xdr:to>
      <xdr:col>107</xdr:col>
      <xdr:colOff>101600</xdr:colOff>
      <xdr:row>75</xdr:row>
      <xdr:rowOff>94618</xdr:rowOff>
    </xdr:to>
    <xdr:sp macro="" textlink="">
      <xdr:nvSpPr>
        <xdr:cNvPr id="868" name="楕円 867"/>
        <xdr:cNvSpPr/>
      </xdr:nvSpPr>
      <xdr:spPr>
        <a:xfrm>
          <a:off x="20383500" y="12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111145</xdr:rowOff>
    </xdr:from>
    <xdr:ext cx="534377" cy="259045"/>
    <xdr:sp macro="" textlink="">
      <xdr:nvSpPr>
        <xdr:cNvPr id="869" name="テキスト ボックス 868"/>
        <xdr:cNvSpPr txBox="1"/>
      </xdr:nvSpPr>
      <xdr:spPr>
        <a:xfrm>
          <a:off x="20167111" y="126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99873</xdr:rowOff>
    </xdr:from>
    <xdr:to>
      <xdr:col>102</xdr:col>
      <xdr:colOff>165100</xdr:colOff>
      <xdr:row>76</xdr:row>
      <xdr:rowOff>30023</xdr:rowOff>
    </xdr:to>
    <xdr:sp macro="" textlink="">
      <xdr:nvSpPr>
        <xdr:cNvPr id="870" name="楕円 869"/>
        <xdr:cNvSpPr/>
      </xdr:nvSpPr>
      <xdr:spPr>
        <a:xfrm>
          <a:off x="19494500" y="129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46550</xdr:rowOff>
    </xdr:from>
    <xdr:ext cx="534377" cy="259045"/>
    <xdr:sp macro="" textlink="">
      <xdr:nvSpPr>
        <xdr:cNvPr id="871" name="テキスト ボックス 870"/>
        <xdr:cNvSpPr txBox="1"/>
      </xdr:nvSpPr>
      <xdr:spPr>
        <a:xfrm>
          <a:off x="19278111" y="1273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163587</xdr:rowOff>
    </xdr:from>
    <xdr:to>
      <xdr:col>98</xdr:col>
      <xdr:colOff>38100</xdr:colOff>
      <xdr:row>76</xdr:row>
      <xdr:rowOff>93737</xdr:rowOff>
    </xdr:to>
    <xdr:sp macro="" textlink="">
      <xdr:nvSpPr>
        <xdr:cNvPr id="872" name="楕円 871"/>
        <xdr:cNvSpPr/>
      </xdr:nvSpPr>
      <xdr:spPr>
        <a:xfrm>
          <a:off x="18605500" y="130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110264</xdr:rowOff>
    </xdr:from>
    <xdr:ext cx="534377" cy="259045"/>
    <xdr:sp macro="" textlink="">
      <xdr:nvSpPr>
        <xdr:cNvPr id="873" name="テキスト ボックス 872"/>
        <xdr:cNvSpPr txBox="1"/>
      </xdr:nvSpPr>
      <xdr:spPr>
        <a:xfrm>
          <a:off x="18389111" y="1279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性質別歳出の住民一人当たりのコストで見ると，義務的経費のうち人件費及び公債費については，いずれも類似団体平均値を大きく上回る状況となっている。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人件費は，呉市職員体制再構築計画等に沿って定員の適正管理に努めており，着実に減少してきているが，依然として類似団体と比較して職員数が多い状況がある。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公債費は，過去に発行した地方債の償還の占める割合が高い状況となっている。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は，産業団地への企業立地の進展に伴う企業立地助成の増や小中学校の空調設置，学校施設の耐震化，市営プール等整備などの大型投資的事業の進捗に伴い，前年度から大きく増加したものの，類似団体平均値とほぼ同程度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繰出金は，国民健康保険事業，介護保険事業，後期高齢者医療事業などの社会保障関係費への対応をはじめ，土地造成事業会計への支援等により類似団体の平均値を上回る水準となっている。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227,965
224,757
352.80
98,198,247
96,768,221
1,049,646
55,840,483
122,567,090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20501</xdr:rowOff>
    </xdr:from>
    <xdr:to>
      <xdr:col>24</xdr:col>
      <xdr:colOff>63500</xdr:colOff>
      <xdr:row>31</xdr:row>
      <xdr:rowOff>64044</xdr:rowOff>
    </xdr:to>
    <xdr:cxnSp macro="">
      <xdr:nvCxnSpPr>
        <xdr:cNvPr id="63" name="直線コネクタ 62"/>
        <xdr:cNvCxnSpPr/>
      </xdr:nvCxnSpPr>
      <xdr:spPr>
        <a:xfrm flipV="1">
          <a:off x="3797300" y="533545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26489</xdr:rowOff>
    </xdr:from>
    <xdr:to>
      <xdr:col>19</xdr:col>
      <xdr:colOff>177800</xdr:colOff>
      <xdr:row>31</xdr:row>
      <xdr:rowOff>64044</xdr:rowOff>
    </xdr:to>
    <xdr:cxnSp macro="">
      <xdr:nvCxnSpPr>
        <xdr:cNvPr id="66" name="直線コネクタ 65"/>
        <xdr:cNvCxnSpPr/>
      </xdr:nvCxnSpPr>
      <xdr:spPr>
        <a:xfrm>
          <a:off x="2908300" y="516998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26489</xdr:rowOff>
    </xdr:from>
    <xdr:to>
      <xdr:col>15</xdr:col>
      <xdr:colOff>50800</xdr:colOff>
      <xdr:row>30</xdr:row>
      <xdr:rowOff>157117</xdr:rowOff>
    </xdr:to>
    <xdr:cxnSp macro="">
      <xdr:nvCxnSpPr>
        <xdr:cNvPr id="69" name="直線コネクタ 68"/>
        <xdr:cNvCxnSpPr/>
      </xdr:nvCxnSpPr>
      <xdr:spPr>
        <a:xfrm flipV="1">
          <a:off x="2019300" y="516998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41547</xdr:rowOff>
    </xdr:from>
    <xdr:to>
      <xdr:col>15</xdr:col>
      <xdr:colOff>101600</xdr:colOff>
      <xdr:row>33</xdr:row>
      <xdr:rowOff>143147</xdr:rowOff>
    </xdr:to>
    <xdr:sp macro="" textlink="">
      <xdr:nvSpPr>
        <xdr:cNvPr id="70" name="フローチャート: 判断 69"/>
        <xdr:cNvSpPr/>
      </xdr:nvSpPr>
      <xdr:spPr>
        <a:xfrm>
          <a:off x="2857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134274</xdr:rowOff>
    </xdr:from>
    <xdr:ext cx="469744" cy="259045"/>
    <xdr:sp macro="" textlink="">
      <xdr:nvSpPr>
        <xdr:cNvPr id="71" name="テキスト ボックス 70"/>
        <xdr:cNvSpPr txBox="1"/>
      </xdr:nvSpPr>
      <xdr:spPr>
        <a:xfrm>
          <a:off x="2673428" y="579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157117</xdr:rowOff>
    </xdr:from>
    <xdr:to>
      <xdr:col>10</xdr:col>
      <xdr:colOff>114300</xdr:colOff>
      <xdr:row>31</xdr:row>
      <xdr:rowOff>42273</xdr:rowOff>
    </xdr:to>
    <xdr:cxnSp macro="">
      <xdr:nvCxnSpPr>
        <xdr:cNvPr id="72" name="直線コネクタ 71"/>
        <xdr:cNvCxnSpPr/>
      </xdr:nvCxnSpPr>
      <xdr:spPr>
        <a:xfrm flipV="1">
          <a:off x="1130300" y="5300617"/>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102507</xdr:rowOff>
    </xdr:from>
    <xdr:to>
      <xdr:col>10</xdr:col>
      <xdr:colOff>165100</xdr:colOff>
      <xdr:row>34</xdr:row>
      <xdr:rowOff>32657</xdr:rowOff>
    </xdr:to>
    <xdr:sp macro="" textlink="">
      <xdr:nvSpPr>
        <xdr:cNvPr id="73" name="フローチャート: 判断 72"/>
        <xdr:cNvSpPr/>
      </xdr:nvSpPr>
      <xdr:spPr>
        <a:xfrm>
          <a:off x="1968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23784</xdr:rowOff>
    </xdr:from>
    <xdr:ext cx="469744" cy="259045"/>
    <xdr:sp macro="" textlink="">
      <xdr:nvSpPr>
        <xdr:cNvPr id="74" name="テキスト ボックス 73"/>
        <xdr:cNvSpPr txBox="1"/>
      </xdr:nvSpPr>
      <xdr:spPr>
        <a:xfrm>
          <a:off x="1784428"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162378</xdr:rowOff>
    </xdr:from>
    <xdr:to>
      <xdr:col>6</xdr:col>
      <xdr:colOff>38100</xdr:colOff>
      <xdr:row>34</xdr:row>
      <xdr:rowOff>92528</xdr:rowOff>
    </xdr:to>
    <xdr:sp macro="" textlink="">
      <xdr:nvSpPr>
        <xdr:cNvPr id="75" name="フローチャート: 判断 74"/>
        <xdr:cNvSpPr/>
      </xdr:nvSpPr>
      <xdr:spPr>
        <a:xfrm>
          <a:off x="1079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83655</xdr:rowOff>
    </xdr:from>
    <xdr:ext cx="469744" cy="259045"/>
    <xdr:sp macro="" textlink="">
      <xdr:nvSpPr>
        <xdr:cNvPr id="76" name="テキスト ボックス 75"/>
        <xdr:cNvSpPr txBox="1"/>
      </xdr:nvSpPr>
      <xdr:spPr>
        <a:xfrm>
          <a:off x="895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141151</xdr:rowOff>
    </xdr:from>
    <xdr:to>
      <xdr:col>24</xdr:col>
      <xdr:colOff>114300</xdr:colOff>
      <xdr:row>31</xdr:row>
      <xdr:rowOff>71301</xdr:rowOff>
    </xdr:to>
    <xdr:sp macro="" textlink="">
      <xdr:nvSpPr>
        <xdr:cNvPr id="82" name="楕円 81"/>
        <xdr:cNvSpPr/>
      </xdr:nvSpPr>
      <xdr:spPr>
        <a:xfrm>
          <a:off x="45847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94178</xdr:rowOff>
    </xdr:from>
    <xdr:ext cx="469744" cy="259045"/>
    <xdr:sp macro="" textlink="">
      <xdr:nvSpPr>
        <xdr:cNvPr id="83" name="議会費該当値テキスト"/>
        <xdr:cNvSpPr txBox="1"/>
      </xdr:nvSpPr>
      <xdr:spPr>
        <a:xfrm>
          <a:off x="4686300" y="523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13244</xdr:rowOff>
    </xdr:from>
    <xdr:to>
      <xdr:col>20</xdr:col>
      <xdr:colOff>38100</xdr:colOff>
      <xdr:row>31</xdr:row>
      <xdr:rowOff>114844</xdr:rowOff>
    </xdr:to>
    <xdr:sp macro="" textlink="">
      <xdr:nvSpPr>
        <xdr:cNvPr id="84" name="楕円 83"/>
        <xdr:cNvSpPr/>
      </xdr:nvSpPr>
      <xdr:spPr>
        <a:xfrm>
          <a:off x="3746500" y="53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131371</xdr:rowOff>
    </xdr:from>
    <xdr:ext cx="469744" cy="259045"/>
    <xdr:sp macro="" textlink="">
      <xdr:nvSpPr>
        <xdr:cNvPr id="85" name="テキスト ボックス 84"/>
        <xdr:cNvSpPr txBox="1"/>
      </xdr:nvSpPr>
      <xdr:spPr>
        <a:xfrm>
          <a:off x="3562428" y="51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147139</xdr:rowOff>
    </xdr:from>
    <xdr:to>
      <xdr:col>15</xdr:col>
      <xdr:colOff>101600</xdr:colOff>
      <xdr:row>30</xdr:row>
      <xdr:rowOff>77289</xdr:rowOff>
    </xdr:to>
    <xdr:sp macro="" textlink="">
      <xdr:nvSpPr>
        <xdr:cNvPr id="86" name="楕円 85"/>
        <xdr:cNvSpPr/>
      </xdr:nvSpPr>
      <xdr:spPr>
        <a:xfrm>
          <a:off x="2857500" y="51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93816</xdr:rowOff>
    </xdr:from>
    <xdr:ext cx="469744" cy="259045"/>
    <xdr:sp macro="" textlink="">
      <xdr:nvSpPr>
        <xdr:cNvPr id="87" name="テキスト ボックス 86"/>
        <xdr:cNvSpPr txBox="1"/>
      </xdr:nvSpPr>
      <xdr:spPr>
        <a:xfrm>
          <a:off x="2673428"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106317</xdr:rowOff>
    </xdr:from>
    <xdr:to>
      <xdr:col>10</xdr:col>
      <xdr:colOff>165100</xdr:colOff>
      <xdr:row>31</xdr:row>
      <xdr:rowOff>36467</xdr:rowOff>
    </xdr:to>
    <xdr:sp macro="" textlink="">
      <xdr:nvSpPr>
        <xdr:cNvPr id="88" name="楕円 87"/>
        <xdr:cNvSpPr/>
      </xdr:nvSpPr>
      <xdr:spPr>
        <a:xfrm>
          <a:off x="1968500" y="52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52994</xdr:rowOff>
    </xdr:from>
    <xdr:ext cx="469744" cy="259045"/>
    <xdr:sp macro="" textlink="">
      <xdr:nvSpPr>
        <xdr:cNvPr id="89" name="テキスト ボックス 88"/>
        <xdr:cNvSpPr txBox="1"/>
      </xdr:nvSpPr>
      <xdr:spPr>
        <a:xfrm>
          <a:off x="1784428" y="50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162923</xdr:rowOff>
    </xdr:from>
    <xdr:to>
      <xdr:col>6</xdr:col>
      <xdr:colOff>38100</xdr:colOff>
      <xdr:row>31</xdr:row>
      <xdr:rowOff>93073</xdr:rowOff>
    </xdr:to>
    <xdr:sp macro="" textlink="">
      <xdr:nvSpPr>
        <xdr:cNvPr id="90" name="楕円 89"/>
        <xdr:cNvSpPr/>
      </xdr:nvSpPr>
      <xdr:spPr>
        <a:xfrm>
          <a:off x="1079500" y="53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109600</xdr:rowOff>
    </xdr:from>
    <xdr:ext cx="469744" cy="259045"/>
    <xdr:sp macro="" textlink="">
      <xdr:nvSpPr>
        <xdr:cNvPr id="91" name="テキスト ボックス 90"/>
        <xdr:cNvSpPr txBox="1"/>
      </xdr:nvSpPr>
      <xdr:spPr>
        <a:xfrm>
          <a:off x="895428" y="50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40374</xdr:rowOff>
    </xdr:from>
    <xdr:to>
      <xdr:col>24</xdr:col>
      <xdr:colOff>62865</xdr:colOff>
      <xdr:row>58</xdr:row>
      <xdr:rowOff>169990</xdr:rowOff>
    </xdr:to>
    <xdr:cxnSp macro="">
      <xdr:nvCxnSpPr>
        <xdr:cNvPr id="116" name="直線コネクタ 115"/>
        <xdr:cNvCxnSpPr/>
      </xdr:nvCxnSpPr>
      <xdr:spPr>
        <a:xfrm flipV="1">
          <a:off x="4633595" y="9298674"/>
          <a:ext cx="1270" cy="8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2367</xdr:rowOff>
    </xdr:from>
    <xdr:ext cx="534377" cy="259045"/>
    <xdr:sp macro="" textlink="">
      <xdr:nvSpPr>
        <xdr:cNvPr id="117" name="総務費最小値テキスト"/>
        <xdr:cNvSpPr txBox="1"/>
      </xdr:nvSpPr>
      <xdr:spPr>
        <a:xfrm>
          <a:off x="4686300" y="101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169990</xdr:rowOff>
    </xdr:from>
    <xdr:to>
      <xdr:col>24</xdr:col>
      <xdr:colOff>152400</xdr:colOff>
      <xdr:row>58</xdr:row>
      <xdr:rowOff>169990</xdr:rowOff>
    </xdr:to>
    <xdr:cxnSp macro="">
      <xdr:nvCxnSpPr>
        <xdr:cNvPr id="118" name="直線コネクタ 117"/>
        <xdr:cNvCxnSpPr/>
      </xdr:nvCxnSpPr>
      <xdr:spPr>
        <a:xfrm>
          <a:off x="4546600" y="10114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158501</xdr:rowOff>
    </xdr:from>
    <xdr:ext cx="534377" cy="259045"/>
    <xdr:sp macro="" textlink="">
      <xdr:nvSpPr>
        <xdr:cNvPr id="119" name="総務費最大値テキスト"/>
        <xdr:cNvSpPr txBox="1"/>
      </xdr:nvSpPr>
      <xdr:spPr>
        <a:xfrm>
          <a:off x="4686300" y="90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40374</xdr:rowOff>
    </xdr:from>
    <xdr:to>
      <xdr:col>24</xdr:col>
      <xdr:colOff>152400</xdr:colOff>
      <xdr:row>54</xdr:row>
      <xdr:rowOff>40374</xdr:rowOff>
    </xdr:to>
    <xdr:cxnSp macro="">
      <xdr:nvCxnSpPr>
        <xdr:cNvPr id="120" name="直線コネクタ 119"/>
        <xdr:cNvCxnSpPr/>
      </xdr:nvCxnSpPr>
      <xdr:spPr>
        <a:xfrm>
          <a:off x="4546600" y="929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101943</xdr:rowOff>
    </xdr:from>
    <xdr:to>
      <xdr:col>24</xdr:col>
      <xdr:colOff>63500</xdr:colOff>
      <xdr:row>56</xdr:row>
      <xdr:rowOff>127318</xdr:rowOff>
    </xdr:to>
    <xdr:cxnSp macro="">
      <xdr:nvCxnSpPr>
        <xdr:cNvPr id="121" name="直線コネクタ 120"/>
        <xdr:cNvCxnSpPr/>
      </xdr:nvCxnSpPr>
      <xdr:spPr>
        <a:xfrm>
          <a:off x="3797300" y="9703143"/>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31322</xdr:rowOff>
    </xdr:from>
    <xdr:ext cx="534377" cy="259045"/>
    <xdr:sp macro="" textlink="">
      <xdr:nvSpPr>
        <xdr:cNvPr id="122" name="総務費平均値テキスト"/>
        <xdr:cNvSpPr txBox="1"/>
      </xdr:nvSpPr>
      <xdr:spPr>
        <a:xfrm>
          <a:off x="4686300" y="9803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52895</xdr:rowOff>
    </xdr:from>
    <xdr:to>
      <xdr:col>24</xdr:col>
      <xdr:colOff>114300</xdr:colOff>
      <xdr:row>57</xdr:row>
      <xdr:rowOff>154495</xdr:rowOff>
    </xdr:to>
    <xdr:sp macro="" textlink="">
      <xdr:nvSpPr>
        <xdr:cNvPr id="123" name="フローチャート: 判断 122"/>
        <xdr:cNvSpPr/>
      </xdr:nvSpPr>
      <xdr:spPr>
        <a:xfrm>
          <a:off x="45847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113849</xdr:rowOff>
    </xdr:from>
    <xdr:to>
      <xdr:col>19</xdr:col>
      <xdr:colOff>177800</xdr:colOff>
      <xdr:row>56</xdr:row>
      <xdr:rowOff>101943</xdr:rowOff>
    </xdr:to>
    <xdr:cxnSp macro="">
      <xdr:nvCxnSpPr>
        <xdr:cNvPr id="124" name="直線コネクタ 123"/>
        <xdr:cNvCxnSpPr/>
      </xdr:nvCxnSpPr>
      <xdr:spPr>
        <a:xfrm>
          <a:off x="2908300" y="8857799"/>
          <a:ext cx="889000" cy="8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20701</xdr:rowOff>
    </xdr:from>
    <xdr:to>
      <xdr:col>20</xdr:col>
      <xdr:colOff>38100</xdr:colOff>
      <xdr:row>57</xdr:row>
      <xdr:rowOff>122301</xdr:rowOff>
    </xdr:to>
    <xdr:sp macro="" textlink="">
      <xdr:nvSpPr>
        <xdr:cNvPr id="125" name="フローチャート: 判断 124"/>
        <xdr:cNvSpPr/>
      </xdr:nvSpPr>
      <xdr:spPr>
        <a:xfrm>
          <a:off x="3746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113428</xdr:rowOff>
    </xdr:from>
    <xdr:ext cx="534377" cy="259045"/>
    <xdr:sp macro="" textlink="">
      <xdr:nvSpPr>
        <xdr:cNvPr id="126" name="テキスト ボックス 125"/>
        <xdr:cNvSpPr txBox="1"/>
      </xdr:nvSpPr>
      <xdr:spPr>
        <a:xfrm>
          <a:off x="3530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113849</xdr:rowOff>
    </xdr:from>
    <xdr:to>
      <xdr:col>15</xdr:col>
      <xdr:colOff>50800</xdr:colOff>
      <xdr:row>54</xdr:row>
      <xdr:rowOff>74149</xdr:rowOff>
    </xdr:to>
    <xdr:cxnSp macro="">
      <xdr:nvCxnSpPr>
        <xdr:cNvPr id="127" name="直線コネクタ 126"/>
        <xdr:cNvCxnSpPr/>
      </xdr:nvCxnSpPr>
      <xdr:spPr>
        <a:xfrm flipV="1">
          <a:off x="2019300" y="8857799"/>
          <a:ext cx="889000" cy="4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74149</xdr:rowOff>
    </xdr:from>
    <xdr:to>
      <xdr:col>10</xdr:col>
      <xdr:colOff>114300</xdr:colOff>
      <xdr:row>56</xdr:row>
      <xdr:rowOff>97466</xdr:rowOff>
    </xdr:to>
    <xdr:cxnSp macro="">
      <xdr:nvCxnSpPr>
        <xdr:cNvPr id="130" name="直線コネクタ 129"/>
        <xdr:cNvCxnSpPr/>
      </xdr:nvCxnSpPr>
      <xdr:spPr>
        <a:xfrm flipV="1">
          <a:off x="1130300" y="9332449"/>
          <a:ext cx="889000" cy="3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76518</xdr:rowOff>
    </xdr:from>
    <xdr:to>
      <xdr:col>24</xdr:col>
      <xdr:colOff>114300</xdr:colOff>
      <xdr:row>57</xdr:row>
      <xdr:rowOff>6668</xdr:rowOff>
    </xdr:to>
    <xdr:sp macro="" textlink="">
      <xdr:nvSpPr>
        <xdr:cNvPr id="140" name="楕円 139"/>
        <xdr:cNvSpPr/>
      </xdr:nvSpPr>
      <xdr:spPr>
        <a:xfrm>
          <a:off x="4584700" y="96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99395</xdr:rowOff>
    </xdr:from>
    <xdr:ext cx="534377" cy="259045"/>
    <xdr:sp macro="" textlink="">
      <xdr:nvSpPr>
        <xdr:cNvPr id="141" name="総務費該当値テキスト"/>
        <xdr:cNvSpPr txBox="1"/>
      </xdr:nvSpPr>
      <xdr:spPr>
        <a:xfrm>
          <a:off x="4686300" y="95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51143</xdr:rowOff>
    </xdr:from>
    <xdr:to>
      <xdr:col>20</xdr:col>
      <xdr:colOff>38100</xdr:colOff>
      <xdr:row>56</xdr:row>
      <xdr:rowOff>152743</xdr:rowOff>
    </xdr:to>
    <xdr:sp macro="" textlink="">
      <xdr:nvSpPr>
        <xdr:cNvPr id="142" name="楕円 141"/>
        <xdr:cNvSpPr/>
      </xdr:nvSpPr>
      <xdr:spPr>
        <a:xfrm>
          <a:off x="3746500" y="96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169270</xdr:rowOff>
    </xdr:from>
    <xdr:ext cx="534377" cy="259045"/>
    <xdr:sp macro="" textlink="">
      <xdr:nvSpPr>
        <xdr:cNvPr id="143" name="テキスト ボックス 142"/>
        <xdr:cNvSpPr txBox="1"/>
      </xdr:nvSpPr>
      <xdr:spPr>
        <a:xfrm>
          <a:off x="3530111" y="94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63049</xdr:rowOff>
    </xdr:from>
    <xdr:to>
      <xdr:col>15</xdr:col>
      <xdr:colOff>101600</xdr:colOff>
      <xdr:row>51</xdr:row>
      <xdr:rowOff>164649</xdr:rowOff>
    </xdr:to>
    <xdr:sp macro="" textlink="">
      <xdr:nvSpPr>
        <xdr:cNvPr id="144" name="楕円 143"/>
        <xdr:cNvSpPr/>
      </xdr:nvSpPr>
      <xdr:spPr>
        <a:xfrm>
          <a:off x="2857500" y="88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9726</xdr:rowOff>
    </xdr:from>
    <xdr:ext cx="534377" cy="259045"/>
    <xdr:sp macro="" textlink="">
      <xdr:nvSpPr>
        <xdr:cNvPr id="145" name="テキスト ボックス 144"/>
        <xdr:cNvSpPr txBox="1"/>
      </xdr:nvSpPr>
      <xdr:spPr>
        <a:xfrm>
          <a:off x="2641111" y="85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23349</xdr:rowOff>
    </xdr:from>
    <xdr:to>
      <xdr:col>10</xdr:col>
      <xdr:colOff>165100</xdr:colOff>
      <xdr:row>54</xdr:row>
      <xdr:rowOff>124949</xdr:rowOff>
    </xdr:to>
    <xdr:sp macro="" textlink="">
      <xdr:nvSpPr>
        <xdr:cNvPr id="146" name="楕円 145"/>
        <xdr:cNvSpPr/>
      </xdr:nvSpPr>
      <xdr:spPr>
        <a:xfrm>
          <a:off x="1968500" y="92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141476</xdr:rowOff>
    </xdr:from>
    <xdr:ext cx="534377" cy="259045"/>
    <xdr:sp macro="" textlink="">
      <xdr:nvSpPr>
        <xdr:cNvPr id="147" name="テキスト ボックス 146"/>
        <xdr:cNvSpPr txBox="1"/>
      </xdr:nvSpPr>
      <xdr:spPr>
        <a:xfrm>
          <a:off x="1752111" y="90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46666</xdr:rowOff>
    </xdr:from>
    <xdr:to>
      <xdr:col>6</xdr:col>
      <xdr:colOff>38100</xdr:colOff>
      <xdr:row>56</xdr:row>
      <xdr:rowOff>148266</xdr:rowOff>
    </xdr:to>
    <xdr:sp macro="" textlink="">
      <xdr:nvSpPr>
        <xdr:cNvPr id="148" name="楕円 147"/>
        <xdr:cNvSpPr/>
      </xdr:nvSpPr>
      <xdr:spPr>
        <a:xfrm>
          <a:off x="1079500" y="96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164793</xdr:rowOff>
    </xdr:from>
    <xdr:ext cx="534377" cy="259045"/>
    <xdr:sp macro="" textlink="">
      <xdr:nvSpPr>
        <xdr:cNvPr id="149" name="テキスト ボックス 148"/>
        <xdr:cNvSpPr txBox="1"/>
      </xdr:nvSpPr>
      <xdr:spPr>
        <a:xfrm>
          <a:off x="863111" y="94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4" name="直線コネクタ 173"/>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5"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6" name="直線コネクタ 175"/>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7"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78" name="直線コネクタ 177"/>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62548</xdr:rowOff>
    </xdr:from>
    <xdr:to>
      <xdr:col>24</xdr:col>
      <xdr:colOff>63500</xdr:colOff>
      <xdr:row>76</xdr:row>
      <xdr:rowOff>105614</xdr:rowOff>
    </xdr:to>
    <xdr:cxnSp macro="">
      <xdr:nvCxnSpPr>
        <xdr:cNvPr id="179" name="直線コネクタ 178"/>
        <xdr:cNvCxnSpPr/>
      </xdr:nvCxnSpPr>
      <xdr:spPr>
        <a:xfrm flipV="1">
          <a:off x="3797300" y="13092748"/>
          <a:ext cx="838200" cy="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0"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1" name="フローチャート: 判断 180"/>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105614</xdr:rowOff>
    </xdr:from>
    <xdr:to>
      <xdr:col>19</xdr:col>
      <xdr:colOff>177800</xdr:colOff>
      <xdr:row>77</xdr:row>
      <xdr:rowOff>305</xdr:rowOff>
    </xdr:to>
    <xdr:cxnSp macro="">
      <xdr:nvCxnSpPr>
        <xdr:cNvPr id="182" name="直線コネクタ 181"/>
        <xdr:cNvCxnSpPr/>
      </xdr:nvCxnSpPr>
      <xdr:spPr>
        <a:xfrm flipV="1">
          <a:off x="2908300" y="13135814"/>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3" name="フローチャート: 判断 182"/>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4" name="テキスト ボックス 183"/>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305</xdr:rowOff>
    </xdr:from>
    <xdr:to>
      <xdr:col>15</xdr:col>
      <xdr:colOff>50800</xdr:colOff>
      <xdr:row>77</xdr:row>
      <xdr:rowOff>41948</xdr:rowOff>
    </xdr:to>
    <xdr:cxnSp macro="">
      <xdr:nvCxnSpPr>
        <xdr:cNvPr id="185" name="直線コネクタ 184"/>
        <xdr:cNvCxnSpPr/>
      </xdr:nvCxnSpPr>
      <xdr:spPr>
        <a:xfrm flipV="1">
          <a:off x="2019300" y="13201955"/>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90284</xdr:rowOff>
    </xdr:from>
    <xdr:to>
      <xdr:col>15</xdr:col>
      <xdr:colOff>101600</xdr:colOff>
      <xdr:row>78</xdr:row>
      <xdr:rowOff>20434</xdr:rowOff>
    </xdr:to>
    <xdr:sp macro="" textlink="">
      <xdr:nvSpPr>
        <xdr:cNvPr id="186" name="フローチャート: 判断 185"/>
        <xdr:cNvSpPr/>
      </xdr:nvSpPr>
      <xdr:spPr>
        <a:xfrm>
          <a:off x="2857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11561</xdr:rowOff>
    </xdr:from>
    <xdr:ext cx="599010" cy="259045"/>
    <xdr:sp macro="" textlink="">
      <xdr:nvSpPr>
        <xdr:cNvPr id="187" name="テキスト ボックス 186"/>
        <xdr:cNvSpPr txBox="1"/>
      </xdr:nvSpPr>
      <xdr:spPr>
        <a:xfrm>
          <a:off x="2608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41948</xdr:rowOff>
    </xdr:from>
    <xdr:to>
      <xdr:col>10</xdr:col>
      <xdr:colOff>114300</xdr:colOff>
      <xdr:row>77</xdr:row>
      <xdr:rowOff>134113</xdr:rowOff>
    </xdr:to>
    <xdr:cxnSp macro="">
      <xdr:nvCxnSpPr>
        <xdr:cNvPr id="188" name="直線コネクタ 187"/>
        <xdr:cNvCxnSpPr/>
      </xdr:nvCxnSpPr>
      <xdr:spPr>
        <a:xfrm flipV="1">
          <a:off x="1130300" y="13243598"/>
          <a:ext cx="889000" cy="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150800</xdr:rowOff>
    </xdr:from>
    <xdr:to>
      <xdr:col>10</xdr:col>
      <xdr:colOff>165100</xdr:colOff>
      <xdr:row>78</xdr:row>
      <xdr:rowOff>80950</xdr:rowOff>
    </xdr:to>
    <xdr:sp macro="" textlink="">
      <xdr:nvSpPr>
        <xdr:cNvPr id="189" name="フローチャート: 判断 188"/>
        <xdr:cNvSpPr/>
      </xdr:nvSpPr>
      <xdr:spPr>
        <a:xfrm>
          <a:off x="1968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72077</xdr:rowOff>
    </xdr:from>
    <xdr:ext cx="599010" cy="259045"/>
    <xdr:sp macro="" textlink="">
      <xdr:nvSpPr>
        <xdr:cNvPr id="190" name="テキスト ボックス 189"/>
        <xdr:cNvSpPr txBox="1"/>
      </xdr:nvSpPr>
      <xdr:spPr>
        <a:xfrm>
          <a:off x="1719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93701</xdr:rowOff>
    </xdr:from>
    <xdr:to>
      <xdr:col>6</xdr:col>
      <xdr:colOff>38100</xdr:colOff>
      <xdr:row>79</xdr:row>
      <xdr:rowOff>23851</xdr:rowOff>
    </xdr:to>
    <xdr:sp macro="" textlink="">
      <xdr:nvSpPr>
        <xdr:cNvPr id="191" name="フローチャート: 判断 190"/>
        <xdr:cNvSpPr/>
      </xdr:nvSpPr>
      <xdr:spPr>
        <a:xfrm>
          <a:off x="1079500" y="1346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14978</xdr:rowOff>
    </xdr:from>
    <xdr:ext cx="599010" cy="259045"/>
    <xdr:sp macro="" textlink="">
      <xdr:nvSpPr>
        <xdr:cNvPr id="192" name="テキスト ボックス 191"/>
        <xdr:cNvSpPr txBox="1"/>
      </xdr:nvSpPr>
      <xdr:spPr>
        <a:xfrm>
          <a:off x="830795" y="1355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11748</xdr:rowOff>
    </xdr:from>
    <xdr:to>
      <xdr:col>24</xdr:col>
      <xdr:colOff>114300</xdr:colOff>
      <xdr:row>76</xdr:row>
      <xdr:rowOff>113348</xdr:rowOff>
    </xdr:to>
    <xdr:sp macro="" textlink="">
      <xdr:nvSpPr>
        <xdr:cNvPr id="198" name="楕円 197"/>
        <xdr:cNvSpPr/>
      </xdr:nvSpPr>
      <xdr:spPr>
        <a:xfrm>
          <a:off x="4584700" y="130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161625</xdr:rowOff>
    </xdr:from>
    <xdr:ext cx="599010" cy="259045"/>
    <xdr:sp macro="" textlink="">
      <xdr:nvSpPr>
        <xdr:cNvPr id="199" name="民生費該当値テキスト"/>
        <xdr:cNvSpPr txBox="1"/>
      </xdr:nvSpPr>
      <xdr:spPr>
        <a:xfrm>
          <a:off x="4686300" y="1302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54814</xdr:rowOff>
    </xdr:from>
    <xdr:to>
      <xdr:col>20</xdr:col>
      <xdr:colOff>38100</xdr:colOff>
      <xdr:row>76</xdr:row>
      <xdr:rowOff>156414</xdr:rowOff>
    </xdr:to>
    <xdr:sp macro="" textlink="">
      <xdr:nvSpPr>
        <xdr:cNvPr id="200" name="楕円 199"/>
        <xdr:cNvSpPr/>
      </xdr:nvSpPr>
      <xdr:spPr>
        <a:xfrm>
          <a:off x="3746500" y="130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147541</xdr:rowOff>
    </xdr:from>
    <xdr:ext cx="599010" cy="259045"/>
    <xdr:sp macro="" textlink="">
      <xdr:nvSpPr>
        <xdr:cNvPr id="201" name="テキスト ボックス 200"/>
        <xdr:cNvSpPr txBox="1"/>
      </xdr:nvSpPr>
      <xdr:spPr>
        <a:xfrm>
          <a:off x="3497795" y="1317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120955</xdr:rowOff>
    </xdr:from>
    <xdr:to>
      <xdr:col>15</xdr:col>
      <xdr:colOff>101600</xdr:colOff>
      <xdr:row>77</xdr:row>
      <xdr:rowOff>51105</xdr:rowOff>
    </xdr:to>
    <xdr:sp macro="" textlink="">
      <xdr:nvSpPr>
        <xdr:cNvPr id="202" name="楕円 201"/>
        <xdr:cNvSpPr/>
      </xdr:nvSpPr>
      <xdr:spPr>
        <a:xfrm>
          <a:off x="2857500" y="131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67632</xdr:rowOff>
    </xdr:from>
    <xdr:ext cx="599010" cy="259045"/>
    <xdr:sp macro="" textlink="">
      <xdr:nvSpPr>
        <xdr:cNvPr id="203" name="テキスト ボックス 202"/>
        <xdr:cNvSpPr txBox="1"/>
      </xdr:nvSpPr>
      <xdr:spPr>
        <a:xfrm>
          <a:off x="2608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162598</xdr:rowOff>
    </xdr:from>
    <xdr:to>
      <xdr:col>10</xdr:col>
      <xdr:colOff>165100</xdr:colOff>
      <xdr:row>77</xdr:row>
      <xdr:rowOff>92748</xdr:rowOff>
    </xdr:to>
    <xdr:sp macro="" textlink="">
      <xdr:nvSpPr>
        <xdr:cNvPr id="204" name="楕円 203"/>
        <xdr:cNvSpPr/>
      </xdr:nvSpPr>
      <xdr:spPr>
        <a:xfrm>
          <a:off x="1968500" y="131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109275</xdr:rowOff>
    </xdr:from>
    <xdr:ext cx="599010" cy="259045"/>
    <xdr:sp macro="" textlink="">
      <xdr:nvSpPr>
        <xdr:cNvPr id="205" name="テキスト ボックス 204"/>
        <xdr:cNvSpPr txBox="1"/>
      </xdr:nvSpPr>
      <xdr:spPr>
        <a:xfrm>
          <a:off x="1719795" y="1296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83313</xdr:rowOff>
    </xdr:from>
    <xdr:to>
      <xdr:col>6</xdr:col>
      <xdr:colOff>38100</xdr:colOff>
      <xdr:row>78</xdr:row>
      <xdr:rowOff>13463</xdr:rowOff>
    </xdr:to>
    <xdr:sp macro="" textlink="">
      <xdr:nvSpPr>
        <xdr:cNvPr id="206" name="楕円 205"/>
        <xdr:cNvSpPr/>
      </xdr:nvSpPr>
      <xdr:spPr>
        <a:xfrm>
          <a:off x="1079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29990</xdr:rowOff>
    </xdr:from>
    <xdr:ext cx="599010" cy="259045"/>
    <xdr:sp macro="" textlink="">
      <xdr:nvSpPr>
        <xdr:cNvPr id="207" name="テキスト ボックス 206"/>
        <xdr:cNvSpPr txBox="1"/>
      </xdr:nvSpPr>
      <xdr:spPr>
        <a:xfrm>
          <a:off x="830795" y="1306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0" name="直線コネクタ 229"/>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1"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2" name="直線コネクタ 231"/>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3"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4" name="直線コネクタ 233"/>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84127</xdr:rowOff>
    </xdr:from>
    <xdr:to>
      <xdr:col>24</xdr:col>
      <xdr:colOff>63500</xdr:colOff>
      <xdr:row>97</xdr:row>
      <xdr:rowOff>90345</xdr:rowOff>
    </xdr:to>
    <xdr:cxnSp macro="">
      <xdr:nvCxnSpPr>
        <xdr:cNvPr id="235" name="直線コネクタ 234"/>
        <xdr:cNvCxnSpPr/>
      </xdr:nvCxnSpPr>
      <xdr:spPr>
        <a:xfrm>
          <a:off x="3797300" y="16714777"/>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6"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7" name="フローチャート: 判断 236"/>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84127</xdr:rowOff>
    </xdr:from>
    <xdr:to>
      <xdr:col>19</xdr:col>
      <xdr:colOff>177800</xdr:colOff>
      <xdr:row>97</xdr:row>
      <xdr:rowOff>102826</xdr:rowOff>
    </xdr:to>
    <xdr:cxnSp macro="">
      <xdr:nvCxnSpPr>
        <xdr:cNvPr id="238" name="直線コネクタ 237"/>
        <xdr:cNvCxnSpPr/>
      </xdr:nvCxnSpPr>
      <xdr:spPr>
        <a:xfrm flipV="1">
          <a:off x="2908300" y="16714777"/>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39" name="フローチャート: 判断 238"/>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0" name="テキスト ボックス 239"/>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134786</xdr:rowOff>
    </xdr:from>
    <xdr:to>
      <xdr:col>15</xdr:col>
      <xdr:colOff>50800</xdr:colOff>
      <xdr:row>97</xdr:row>
      <xdr:rowOff>102826</xdr:rowOff>
    </xdr:to>
    <xdr:cxnSp macro="">
      <xdr:nvCxnSpPr>
        <xdr:cNvPr id="241" name="直線コネクタ 240"/>
        <xdr:cNvCxnSpPr/>
      </xdr:nvCxnSpPr>
      <xdr:spPr>
        <a:xfrm>
          <a:off x="2019300" y="16422536"/>
          <a:ext cx="889000" cy="3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12182</xdr:rowOff>
    </xdr:from>
    <xdr:to>
      <xdr:col>15</xdr:col>
      <xdr:colOff>101600</xdr:colOff>
      <xdr:row>97</xdr:row>
      <xdr:rowOff>113782</xdr:rowOff>
    </xdr:to>
    <xdr:sp macro="" textlink="">
      <xdr:nvSpPr>
        <xdr:cNvPr id="242" name="フローチャート: 判断 241"/>
        <xdr:cNvSpPr/>
      </xdr:nvSpPr>
      <xdr:spPr>
        <a:xfrm>
          <a:off x="2857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130309</xdr:rowOff>
    </xdr:from>
    <xdr:ext cx="534377" cy="259045"/>
    <xdr:sp macro="" textlink="">
      <xdr:nvSpPr>
        <xdr:cNvPr id="243" name="テキスト ボックス 242"/>
        <xdr:cNvSpPr txBox="1"/>
      </xdr:nvSpPr>
      <xdr:spPr>
        <a:xfrm>
          <a:off x="2641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134786</xdr:rowOff>
    </xdr:from>
    <xdr:to>
      <xdr:col>10</xdr:col>
      <xdr:colOff>114300</xdr:colOff>
      <xdr:row>97</xdr:row>
      <xdr:rowOff>20599</xdr:rowOff>
    </xdr:to>
    <xdr:cxnSp macro="">
      <xdr:nvCxnSpPr>
        <xdr:cNvPr id="244" name="直線コネクタ 243"/>
        <xdr:cNvCxnSpPr/>
      </xdr:nvCxnSpPr>
      <xdr:spPr>
        <a:xfrm flipV="1">
          <a:off x="1130300" y="16422536"/>
          <a:ext cx="889000" cy="2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45603</xdr:rowOff>
    </xdr:from>
    <xdr:to>
      <xdr:col>10</xdr:col>
      <xdr:colOff>165100</xdr:colOff>
      <xdr:row>97</xdr:row>
      <xdr:rowOff>147203</xdr:rowOff>
    </xdr:to>
    <xdr:sp macro="" textlink="">
      <xdr:nvSpPr>
        <xdr:cNvPr id="245" name="フローチャート: 判断 244"/>
        <xdr:cNvSpPr/>
      </xdr:nvSpPr>
      <xdr:spPr>
        <a:xfrm>
          <a:off x="1968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138330</xdr:rowOff>
    </xdr:from>
    <xdr:ext cx="534377" cy="259045"/>
    <xdr:sp macro="" textlink="">
      <xdr:nvSpPr>
        <xdr:cNvPr id="246" name="テキスト ボックス 245"/>
        <xdr:cNvSpPr txBox="1"/>
      </xdr:nvSpPr>
      <xdr:spPr>
        <a:xfrm>
          <a:off x="1752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68280</xdr:rowOff>
    </xdr:from>
    <xdr:to>
      <xdr:col>6</xdr:col>
      <xdr:colOff>38100</xdr:colOff>
      <xdr:row>97</xdr:row>
      <xdr:rowOff>169880</xdr:rowOff>
    </xdr:to>
    <xdr:sp macro="" textlink="">
      <xdr:nvSpPr>
        <xdr:cNvPr id="247" name="フローチャート: 判断 246"/>
        <xdr:cNvSpPr/>
      </xdr:nvSpPr>
      <xdr:spPr>
        <a:xfrm>
          <a:off x="1079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161007</xdr:rowOff>
    </xdr:from>
    <xdr:ext cx="534377" cy="259045"/>
    <xdr:sp macro="" textlink="">
      <xdr:nvSpPr>
        <xdr:cNvPr id="248" name="テキスト ボックス 247"/>
        <xdr:cNvSpPr txBox="1"/>
      </xdr:nvSpPr>
      <xdr:spPr>
        <a:xfrm>
          <a:off x="863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39545</xdr:rowOff>
    </xdr:from>
    <xdr:to>
      <xdr:col>24</xdr:col>
      <xdr:colOff>114300</xdr:colOff>
      <xdr:row>97</xdr:row>
      <xdr:rowOff>141145</xdr:rowOff>
    </xdr:to>
    <xdr:sp macro="" textlink="">
      <xdr:nvSpPr>
        <xdr:cNvPr id="254" name="楕円 253"/>
        <xdr:cNvSpPr/>
      </xdr:nvSpPr>
      <xdr:spPr>
        <a:xfrm>
          <a:off x="4584700" y="166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17972</xdr:rowOff>
    </xdr:from>
    <xdr:ext cx="534377" cy="259045"/>
    <xdr:sp macro="" textlink="">
      <xdr:nvSpPr>
        <xdr:cNvPr id="255" name="衛生費該当値テキスト"/>
        <xdr:cNvSpPr txBox="1"/>
      </xdr:nvSpPr>
      <xdr:spPr>
        <a:xfrm>
          <a:off x="4686300" y="166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33327</xdr:rowOff>
    </xdr:from>
    <xdr:to>
      <xdr:col>20</xdr:col>
      <xdr:colOff>38100</xdr:colOff>
      <xdr:row>97</xdr:row>
      <xdr:rowOff>134927</xdr:rowOff>
    </xdr:to>
    <xdr:sp macro="" textlink="">
      <xdr:nvSpPr>
        <xdr:cNvPr id="256" name="楕円 255"/>
        <xdr:cNvSpPr/>
      </xdr:nvSpPr>
      <xdr:spPr>
        <a:xfrm>
          <a:off x="3746500" y="166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126054</xdr:rowOff>
    </xdr:from>
    <xdr:ext cx="534377" cy="259045"/>
    <xdr:sp macro="" textlink="">
      <xdr:nvSpPr>
        <xdr:cNvPr id="257" name="テキスト ボックス 256"/>
        <xdr:cNvSpPr txBox="1"/>
      </xdr:nvSpPr>
      <xdr:spPr>
        <a:xfrm>
          <a:off x="3530111" y="167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52026</xdr:rowOff>
    </xdr:from>
    <xdr:to>
      <xdr:col>15</xdr:col>
      <xdr:colOff>101600</xdr:colOff>
      <xdr:row>97</xdr:row>
      <xdr:rowOff>153626</xdr:rowOff>
    </xdr:to>
    <xdr:sp macro="" textlink="">
      <xdr:nvSpPr>
        <xdr:cNvPr id="258" name="楕円 257"/>
        <xdr:cNvSpPr/>
      </xdr:nvSpPr>
      <xdr:spPr>
        <a:xfrm>
          <a:off x="2857500" y="166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144753</xdr:rowOff>
    </xdr:from>
    <xdr:ext cx="534377" cy="259045"/>
    <xdr:sp macro="" textlink="">
      <xdr:nvSpPr>
        <xdr:cNvPr id="259" name="テキスト ボックス 258"/>
        <xdr:cNvSpPr txBox="1"/>
      </xdr:nvSpPr>
      <xdr:spPr>
        <a:xfrm>
          <a:off x="2641111" y="167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83986</xdr:rowOff>
    </xdr:from>
    <xdr:to>
      <xdr:col>10</xdr:col>
      <xdr:colOff>165100</xdr:colOff>
      <xdr:row>96</xdr:row>
      <xdr:rowOff>14136</xdr:rowOff>
    </xdr:to>
    <xdr:sp macro="" textlink="">
      <xdr:nvSpPr>
        <xdr:cNvPr id="260" name="楕円 259"/>
        <xdr:cNvSpPr/>
      </xdr:nvSpPr>
      <xdr:spPr>
        <a:xfrm>
          <a:off x="1968500" y="16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30663</xdr:rowOff>
    </xdr:from>
    <xdr:ext cx="534377" cy="259045"/>
    <xdr:sp macro="" textlink="">
      <xdr:nvSpPr>
        <xdr:cNvPr id="261" name="テキスト ボックス 260"/>
        <xdr:cNvSpPr txBox="1"/>
      </xdr:nvSpPr>
      <xdr:spPr>
        <a:xfrm>
          <a:off x="1752111" y="161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141249</xdr:rowOff>
    </xdr:from>
    <xdr:to>
      <xdr:col>6</xdr:col>
      <xdr:colOff>38100</xdr:colOff>
      <xdr:row>97</xdr:row>
      <xdr:rowOff>71399</xdr:rowOff>
    </xdr:to>
    <xdr:sp macro="" textlink="">
      <xdr:nvSpPr>
        <xdr:cNvPr id="262" name="楕円 261"/>
        <xdr:cNvSpPr/>
      </xdr:nvSpPr>
      <xdr:spPr>
        <a:xfrm>
          <a:off x="1079500" y="166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87926</xdr:rowOff>
    </xdr:from>
    <xdr:ext cx="534377" cy="259045"/>
    <xdr:sp macro="" textlink="">
      <xdr:nvSpPr>
        <xdr:cNvPr id="263" name="テキスト ボックス 262"/>
        <xdr:cNvSpPr txBox="1"/>
      </xdr:nvSpPr>
      <xdr:spPr>
        <a:xfrm>
          <a:off x="863111" y="163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5" name="直線コネクタ 284"/>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88"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89" name="直線コネクタ 288"/>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143358</xdr:rowOff>
    </xdr:from>
    <xdr:to>
      <xdr:col>55</xdr:col>
      <xdr:colOff>0</xdr:colOff>
      <xdr:row>32</xdr:row>
      <xdr:rowOff>3454</xdr:rowOff>
    </xdr:to>
    <xdr:cxnSp macro="">
      <xdr:nvCxnSpPr>
        <xdr:cNvPr id="290" name="直線コネクタ 289"/>
        <xdr:cNvCxnSpPr/>
      </xdr:nvCxnSpPr>
      <xdr:spPr>
        <a:xfrm flipV="1">
          <a:off x="9639300" y="5458308"/>
          <a:ext cx="8382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1"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2" name="フローチャート: 判断 291"/>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3454</xdr:rowOff>
    </xdr:from>
    <xdr:to>
      <xdr:col>50</xdr:col>
      <xdr:colOff>114300</xdr:colOff>
      <xdr:row>32</xdr:row>
      <xdr:rowOff>18085</xdr:rowOff>
    </xdr:to>
    <xdr:cxnSp macro="">
      <xdr:nvCxnSpPr>
        <xdr:cNvPr id="293" name="直線コネクタ 292"/>
        <xdr:cNvCxnSpPr/>
      </xdr:nvCxnSpPr>
      <xdr:spPr>
        <a:xfrm flipV="1">
          <a:off x="8750300" y="548985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4" name="フローチャート: 判断 293"/>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5" name="テキスト ボックス 294"/>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169875</xdr:rowOff>
    </xdr:from>
    <xdr:to>
      <xdr:col>45</xdr:col>
      <xdr:colOff>177800</xdr:colOff>
      <xdr:row>32</xdr:row>
      <xdr:rowOff>18085</xdr:rowOff>
    </xdr:to>
    <xdr:cxnSp macro="">
      <xdr:nvCxnSpPr>
        <xdr:cNvPr id="296" name="直線コネクタ 295"/>
        <xdr:cNvCxnSpPr/>
      </xdr:nvCxnSpPr>
      <xdr:spPr>
        <a:xfrm>
          <a:off x="7861300" y="548482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149251</xdr:rowOff>
    </xdr:from>
    <xdr:to>
      <xdr:col>46</xdr:col>
      <xdr:colOff>38100</xdr:colOff>
      <xdr:row>35</xdr:row>
      <xdr:rowOff>79401</xdr:rowOff>
    </xdr:to>
    <xdr:sp macro="" textlink="">
      <xdr:nvSpPr>
        <xdr:cNvPr id="297" name="フローチャート: 判断 296"/>
        <xdr:cNvSpPr/>
      </xdr:nvSpPr>
      <xdr:spPr>
        <a:xfrm>
          <a:off x="8699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70528</xdr:rowOff>
    </xdr:from>
    <xdr:ext cx="469744" cy="259045"/>
    <xdr:sp macro="" textlink="">
      <xdr:nvSpPr>
        <xdr:cNvPr id="298" name="テキスト ボックス 297"/>
        <xdr:cNvSpPr txBox="1"/>
      </xdr:nvSpPr>
      <xdr:spPr>
        <a:xfrm>
          <a:off x="8515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169875</xdr:rowOff>
    </xdr:from>
    <xdr:to>
      <xdr:col>41</xdr:col>
      <xdr:colOff>50800</xdr:colOff>
      <xdr:row>32</xdr:row>
      <xdr:rowOff>12141</xdr:rowOff>
    </xdr:to>
    <xdr:cxnSp macro="">
      <xdr:nvCxnSpPr>
        <xdr:cNvPr id="299" name="直線コネクタ 298"/>
        <xdr:cNvCxnSpPr/>
      </xdr:nvCxnSpPr>
      <xdr:spPr>
        <a:xfrm flipV="1">
          <a:off x="6972300" y="548482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90272</xdr:rowOff>
    </xdr:from>
    <xdr:to>
      <xdr:col>41</xdr:col>
      <xdr:colOff>101600</xdr:colOff>
      <xdr:row>35</xdr:row>
      <xdr:rowOff>20422</xdr:rowOff>
    </xdr:to>
    <xdr:sp macro="" textlink="">
      <xdr:nvSpPr>
        <xdr:cNvPr id="300" name="フローチャート: 判断 299"/>
        <xdr:cNvSpPr/>
      </xdr:nvSpPr>
      <xdr:spPr>
        <a:xfrm>
          <a:off x="7810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11549</xdr:rowOff>
    </xdr:from>
    <xdr:ext cx="469744" cy="259045"/>
    <xdr:sp macro="" textlink="">
      <xdr:nvSpPr>
        <xdr:cNvPr id="301" name="テキスト ボックス 300"/>
        <xdr:cNvSpPr txBox="1"/>
      </xdr:nvSpPr>
      <xdr:spPr>
        <a:xfrm>
          <a:off x="7626428" y="60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6147</xdr:rowOff>
    </xdr:from>
    <xdr:to>
      <xdr:col>36</xdr:col>
      <xdr:colOff>165100</xdr:colOff>
      <xdr:row>34</xdr:row>
      <xdr:rowOff>107747</xdr:rowOff>
    </xdr:to>
    <xdr:sp macro="" textlink="">
      <xdr:nvSpPr>
        <xdr:cNvPr id="302" name="フローチャート: 判断 301"/>
        <xdr:cNvSpPr/>
      </xdr:nvSpPr>
      <xdr:spPr>
        <a:xfrm>
          <a:off x="6921500" y="583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98874</xdr:rowOff>
    </xdr:from>
    <xdr:ext cx="469744" cy="259045"/>
    <xdr:sp macro="" textlink="">
      <xdr:nvSpPr>
        <xdr:cNvPr id="303" name="テキスト ボックス 302"/>
        <xdr:cNvSpPr txBox="1"/>
      </xdr:nvSpPr>
      <xdr:spPr>
        <a:xfrm>
          <a:off x="6737428" y="592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92558</xdr:rowOff>
    </xdr:from>
    <xdr:to>
      <xdr:col>55</xdr:col>
      <xdr:colOff>50800</xdr:colOff>
      <xdr:row>32</xdr:row>
      <xdr:rowOff>22708</xdr:rowOff>
    </xdr:to>
    <xdr:sp macro="" textlink="">
      <xdr:nvSpPr>
        <xdr:cNvPr id="309" name="楕円 308"/>
        <xdr:cNvSpPr/>
      </xdr:nvSpPr>
      <xdr:spPr>
        <a:xfrm>
          <a:off x="10426700" y="540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45585</xdr:rowOff>
    </xdr:from>
    <xdr:ext cx="469744" cy="259045"/>
    <xdr:sp macro="" textlink="">
      <xdr:nvSpPr>
        <xdr:cNvPr id="310" name="労働費該当値テキスト"/>
        <xdr:cNvSpPr txBox="1"/>
      </xdr:nvSpPr>
      <xdr:spPr>
        <a:xfrm>
          <a:off x="10528300" y="536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124104</xdr:rowOff>
    </xdr:from>
    <xdr:to>
      <xdr:col>50</xdr:col>
      <xdr:colOff>165100</xdr:colOff>
      <xdr:row>32</xdr:row>
      <xdr:rowOff>54254</xdr:rowOff>
    </xdr:to>
    <xdr:sp macro="" textlink="">
      <xdr:nvSpPr>
        <xdr:cNvPr id="311" name="楕円 310"/>
        <xdr:cNvSpPr/>
      </xdr:nvSpPr>
      <xdr:spPr>
        <a:xfrm>
          <a:off x="9588500" y="54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70781</xdr:rowOff>
    </xdr:from>
    <xdr:ext cx="469744" cy="259045"/>
    <xdr:sp macro="" textlink="">
      <xdr:nvSpPr>
        <xdr:cNvPr id="312" name="テキスト ボックス 311"/>
        <xdr:cNvSpPr txBox="1"/>
      </xdr:nvSpPr>
      <xdr:spPr>
        <a:xfrm>
          <a:off x="9404428" y="52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138735</xdr:rowOff>
    </xdr:from>
    <xdr:to>
      <xdr:col>46</xdr:col>
      <xdr:colOff>38100</xdr:colOff>
      <xdr:row>32</xdr:row>
      <xdr:rowOff>68885</xdr:rowOff>
    </xdr:to>
    <xdr:sp macro="" textlink="">
      <xdr:nvSpPr>
        <xdr:cNvPr id="313" name="楕円 312"/>
        <xdr:cNvSpPr/>
      </xdr:nvSpPr>
      <xdr:spPr>
        <a:xfrm>
          <a:off x="8699500" y="54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85412</xdr:rowOff>
    </xdr:from>
    <xdr:ext cx="469744" cy="259045"/>
    <xdr:sp macro="" textlink="">
      <xdr:nvSpPr>
        <xdr:cNvPr id="314" name="テキスト ボックス 313"/>
        <xdr:cNvSpPr txBox="1"/>
      </xdr:nvSpPr>
      <xdr:spPr>
        <a:xfrm>
          <a:off x="8515428" y="52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119075</xdr:rowOff>
    </xdr:from>
    <xdr:to>
      <xdr:col>41</xdr:col>
      <xdr:colOff>101600</xdr:colOff>
      <xdr:row>32</xdr:row>
      <xdr:rowOff>49225</xdr:rowOff>
    </xdr:to>
    <xdr:sp macro="" textlink="">
      <xdr:nvSpPr>
        <xdr:cNvPr id="315" name="楕円 314"/>
        <xdr:cNvSpPr/>
      </xdr:nvSpPr>
      <xdr:spPr>
        <a:xfrm>
          <a:off x="7810500" y="54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65752</xdr:rowOff>
    </xdr:from>
    <xdr:ext cx="469744" cy="259045"/>
    <xdr:sp macro="" textlink="">
      <xdr:nvSpPr>
        <xdr:cNvPr id="316" name="テキスト ボックス 315"/>
        <xdr:cNvSpPr txBox="1"/>
      </xdr:nvSpPr>
      <xdr:spPr>
        <a:xfrm>
          <a:off x="7626428" y="520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132791</xdr:rowOff>
    </xdr:from>
    <xdr:to>
      <xdr:col>36</xdr:col>
      <xdr:colOff>165100</xdr:colOff>
      <xdr:row>32</xdr:row>
      <xdr:rowOff>62941</xdr:rowOff>
    </xdr:to>
    <xdr:sp macro="" textlink="">
      <xdr:nvSpPr>
        <xdr:cNvPr id="317" name="楕円 316"/>
        <xdr:cNvSpPr/>
      </xdr:nvSpPr>
      <xdr:spPr>
        <a:xfrm>
          <a:off x="6921500" y="54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79468</xdr:rowOff>
    </xdr:from>
    <xdr:ext cx="469744" cy="259045"/>
    <xdr:sp macro="" textlink="">
      <xdr:nvSpPr>
        <xdr:cNvPr id="318" name="テキスト ボックス 317"/>
        <xdr:cNvSpPr txBox="1"/>
      </xdr:nvSpPr>
      <xdr:spPr>
        <a:xfrm>
          <a:off x="6737428" y="52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2" name="テキスト ボックス 331"/>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0" name="直線コネクタ 339"/>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1"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2" name="直線コネクタ 341"/>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3"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4" name="直線コネクタ 343"/>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32075</xdr:rowOff>
    </xdr:from>
    <xdr:to>
      <xdr:col>55</xdr:col>
      <xdr:colOff>0</xdr:colOff>
      <xdr:row>55</xdr:row>
      <xdr:rowOff>74686</xdr:rowOff>
    </xdr:to>
    <xdr:cxnSp macro="">
      <xdr:nvCxnSpPr>
        <xdr:cNvPr id="345" name="直線コネクタ 344"/>
        <xdr:cNvCxnSpPr/>
      </xdr:nvCxnSpPr>
      <xdr:spPr>
        <a:xfrm flipV="1">
          <a:off x="9639300" y="9461825"/>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6"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7" name="フローチャート: 判断 346"/>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74686</xdr:rowOff>
    </xdr:from>
    <xdr:to>
      <xdr:col>50</xdr:col>
      <xdr:colOff>114300</xdr:colOff>
      <xdr:row>55</xdr:row>
      <xdr:rowOff>91511</xdr:rowOff>
    </xdr:to>
    <xdr:cxnSp macro="">
      <xdr:nvCxnSpPr>
        <xdr:cNvPr id="348" name="直線コネクタ 347"/>
        <xdr:cNvCxnSpPr/>
      </xdr:nvCxnSpPr>
      <xdr:spPr>
        <a:xfrm flipV="1">
          <a:off x="8750300" y="9504436"/>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49" name="フローチャート: 判断 348"/>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0" name="テキスト ボックス 349"/>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31893</xdr:rowOff>
    </xdr:from>
    <xdr:to>
      <xdr:col>45</xdr:col>
      <xdr:colOff>177800</xdr:colOff>
      <xdr:row>55</xdr:row>
      <xdr:rowOff>91511</xdr:rowOff>
    </xdr:to>
    <xdr:cxnSp macro="">
      <xdr:nvCxnSpPr>
        <xdr:cNvPr id="351" name="直線コネクタ 350"/>
        <xdr:cNvCxnSpPr/>
      </xdr:nvCxnSpPr>
      <xdr:spPr>
        <a:xfrm>
          <a:off x="7861300" y="9461643"/>
          <a:ext cx="889000" cy="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59273</xdr:rowOff>
    </xdr:from>
    <xdr:to>
      <xdr:col>46</xdr:col>
      <xdr:colOff>38100</xdr:colOff>
      <xdr:row>55</xdr:row>
      <xdr:rowOff>160873</xdr:rowOff>
    </xdr:to>
    <xdr:sp macro="" textlink="">
      <xdr:nvSpPr>
        <xdr:cNvPr id="352" name="フローチャート: 判断 351"/>
        <xdr:cNvSpPr/>
      </xdr:nvSpPr>
      <xdr:spPr>
        <a:xfrm>
          <a:off x="8699500" y="948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152000</xdr:rowOff>
    </xdr:from>
    <xdr:ext cx="469744" cy="259045"/>
    <xdr:sp macro="" textlink="">
      <xdr:nvSpPr>
        <xdr:cNvPr id="353" name="テキスト ボックス 352"/>
        <xdr:cNvSpPr txBox="1"/>
      </xdr:nvSpPr>
      <xdr:spPr>
        <a:xfrm>
          <a:off x="8515428" y="95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9032</xdr:rowOff>
    </xdr:from>
    <xdr:to>
      <xdr:col>41</xdr:col>
      <xdr:colOff>50800</xdr:colOff>
      <xdr:row>55</xdr:row>
      <xdr:rowOff>31893</xdr:rowOff>
    </xdr:to>
    <xdr:cxnSp macro="">
      <xdr:nvCxnSpPr>
        <xdr:cNvPr id="354" name="直線コネクタ 353"/>
        <xdr:cNvCxnSpPr/>
      </xdr:nvCxnSpPr>
      <xdr:spPr>
        <a:xfrm>
          <a:off x="6972300" y="94387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124836</xdr:rowOff>
    </xdr:from>
    <xdr:to>
      <xdr:col>41</xdr:col>
      <xdr:colOff>101600</xdr:colOff>
      <xdr:row>56</xdr:row>
      <xdr:rowOff>54986</xdr:rowOff>
    </xdr:to>
    <xdr:sp macro="" textlink="">
      <xdr:nvSpPr>
        <xdr:cNvPr id="355" name="フローチャート: 判断 354"/>
        <xdr:cNvSpPr/>
      </xdr:nvSpPr>
      <xdr:spPr>
        <a:xfrm>
          <a:off x="7810500" y="955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46113</xdr:rowOff>
    </xdr:from>
    <xdr:ext cx="469744" cy="259045"/>
    <xdr:sp macro="" textlink="">
      <xdr:nvSpPr>
        <xdr:cNvPr id="356" name="テキスト ボックス 355"/>
        <xdr:cNvSpPr txBox="1"/>
      </xdr:nvSpPr>
      <xdr:spPr>
        <a:xfrm>
          <a:off x="7626428" y="96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165344</xdr:rowOff>
    </xdr:from>
    <xdr:to>
      <xdr:col>36</xdr:col>
      <xdr:colOff>165100</xdr:colOff>
      <xdr:row>56</xdr:row>
      <xdr:rowOff>95494</xdr:rowOff>
    </xdr:to>
    <xdr:sp macro="" textlink="">
      <xdr:nvSpPr>
        <xdr:cNvPr id="357" name="フローチャート: 判断 356"/>
        <xdr:cNvSpPr/>
      </xdr:nvSpPr>
      <xdr:spPr>
        <a:xfrm>
          <a:off x="6921500" y="959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86621</xdr:rowOff>
    </xdr:from>
    <xdr:ext cx="469744" cy="259045"/>
    <xdr:sp macro="" textlink="">
      <xdr:nvSpPr>
        <xdr:cNvPr id="358" name="テキスト ボックス 357"/>
        <xdr:cNvSpPr txBox="1"/>
      </xdr:nvSpPr>
      <xdr:spPr>
        <a:xfrm>
          <a:off x="6737428" y="968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152725</xdr:rowOff>
    </xdr:from>
    <xdr:to>
      <xdr:col>55</xdr:col>
      <xdr:colOff>50800</xdr:colOff>
      <xdr:row>55</xdr:row>
      <xdr:rowOff>82875</xdr:rowOff>
    </xdr:to>
    <xdr:sp macro="" textlink="">
      <xdr:nvSpPr>
        <xdr:cNvPr id="364" name="楕円 363"/>
        <xdr:cNvSpPr/>
      </xdr:nvSpPr>
      <xdr:spPr>
        <a:xfrm>
          <a:off x="10426700" y="94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4152</xdr:rowOff>
    </xdr:from>
    <xdr:ext cx="469744" cy="259045"/>
    <xdr:sp macro="" textlink="">
      <xdr:nvSpPr>
        <xdr:cNvPr id="365" name="農林水産業費該当値テキスト"/>
        <xdr:cNvSpPr txBox="1"/>
      </xdr:nvSpPr>
      <xdr:spPr>
        <a:xfrm>
          <a:off x="10528300" y="926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23886</xdr:rowOff>
    </xdr:from>
    <xdr:to>
      <xdr:col>50</xdr:col>
      <xdr:colOff>165100</xdr:colOff>
      <xdr:row>55</xdr:row>
      <xdr:rowOff>125486</xdr:rowOff>
    </xdr:to>
    <xdr:sp macro="" textlink="">
      <xdr:nvSpPr>
        <xdr:cNvPr id="366" name="楕円 365"/>
        <xdr:cNvSpPr/>
      </xdr:nvSpPr>
      <xdr:spPr>
        <a:xfrm>
          <a:off x="9588500" y="94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142013</xdr:rowOff>
    </xdr:from>
    <xdr:ext cx="469744" cy="259045"/>
    <xdr:sp macro="" textlink="">
      <xdr:nvSpPr>
        <xdr:cNvPr id="367" name="テキスト ボックス 366"/>
        <xdr:cNvSpPr txBox="1"/>
      </xdr:nvSpPr>
      <xdr:spPr>
        <a:xfrm>
          <a:off x="9404428" y="922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40711</xdr:rowOff>
    </xdr:from>
    <xdr:to>
      <xdr:col>46</xdr:col>
      <xdr:colOff>38100</xdr:colOff>
      <xdr:row>55</xdr:row>
      <xdr:rowOff>142311</xdr:rowOff>
    </xdr:to>
    <xdr:sp macro="" textlink="">
      <xdr:nvSpPr>
        <xdr:cNvPr id="368" name="楕円 367"/>
        <xdr:cNvSpPr/>
      </xdr:nvSpPr>
      <xdr:spPr>
        <a:xfrm>
          <a:off x="8699500" y="94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158838</xdr:rowOff>
    </xdr:from>
    <xdr:ext cx="469744" cy="259045"/>
    <xdr:sp macro="" textlink="">
      <xdr:nvSpPr>
        <xdr:cNvPr id="369" name="テキスト ボックス 368"/>
        <xdr:cNvSpPr txBox="1"/>
      </xdr:nvSpPr>
      <xdr:spPr>
        <a:xfrm>
          <a:off x="8515428" y="92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152543</xdr:rowOff>
    </xdr:from>
    <xdr:to>
      <xdr:col>41</xdr:col>
      <xdr:colOff>101600</xdr:colOff>
      <xdr:row>55</xdr:row>
      <xdr:rowOff>82693</xdr:rowOff>
    </xdr:to>
    <xdr:sp macro="" textlink="">
      <xdr:nvSpPr>
        <xdr:cNvPr id="370" name="楕円 369"/>
        <xdr:cNvSpPr/>
      </xdr:nvSpPr>
      <xdr:spPr>
        <a:xfrm>
          <a:off x="7810500" y="94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99220</xdr:rowOff>
    </xdr:from>
    <xdr:ext cx="469744" cy="259045"/>
    <xdr:sp macro="" textlink="">
      <xdr:nvSpPr>
        <xdr:cNvPr id="371" name="テキスト ボックス 370"/>
        <xdr:cNvSpPr txBox="1"/>
      </xdr:nvSpPr>
      <xdr:spPr>
        <a:xfrm>
          <a:off x="7626428" y="918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129682</xdr:rowOff>
    </xdr:from>
    <xdr:to>
      <xdr:col>36</xdr:col>
      <xdr:colOff>165100</xdr:colOff>
      <xdr:row>55</xdr:row>
      <xdr:rowOff>59832</xdr:rowOff>
    </xdr:to>
    <xdr:sp macro="" textlink="">
      <xdr:nvSpPr>
        <xdr:cNvPr id="372" name="楕円 371"/>
        <xdr:cNvSpPr/>
      </xdr:nvSpPr>
      <xdr:spPr>
        <a:xfrm>
          <a:off x="6921500" y="93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76359</xdr:rowOff>
    </xdr:from>
    <xdr:ext cx="469744" cy="259045"/>
    <xdr:sp macro="" textlink="">
      <xdr:nvSpPr>
        <xdr:cNvPr id="373" name="テキスト ボックス 372"/>
        <xdr:cNvSpPr txBox="1"/>
      </xdr:nvSpPr>
      <xdr:spPr>
        <a:xfrm>
          <a:off x="6737428" y="916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399" name="直線コネクタ 398"/>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0"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1" name="直線コネクタ 400"/>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2"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3" name="直線コネクタ 402"/>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124482</xdr:rowOff>
    </xdr:from>
    <xdr:to>
      <xdr:col>55</xdr:col>
      <xdr:colOff>0</xdr:colOff>
      <xdr:row>75</xdr:row>
      <xdr:rowOff>83040</xdr:rowOff>
    </xdr:to>
    <xdr:cxnSp macro="">
      <xdr:nvCxnSpPr>
        <xdr:cNvPr id="404" name="直線コネクタ 403"/>
        <xdr:cNvCxnSpPr/>
      </xdr:nvCxnSpPr>
      <xdr:spPr>
        <a:xfrm flipV="1">
          <a:off x="9639300" y="12811782"/>
          <a:ext cx="838200" cy="13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5"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6" name="フローチャート: 判断 405"/>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31768</xdr:rowOff>
    </xdr:from>
    <xdr:to>
      <xdr:col>50</xdr:col>
      <xdr:colOff>114300</xdr:colOff>
      <xdr:row>75</xdr:row>
      <xdr:rowOff>83040</xdr:rowOff>
    </xdr:to>
    <xdr:cxnSp macro="">
      <xdr:nvCxnSpPr>
        <xdr:cNvPr id="407" name="直線コネクタ 406"/>
        <xdr:cNvCxnSpPr/>
      </xdr:nvCxnSpPr>
      <xdr:spPr>
        <a:xfrm>
          <a:off x="8750300" y="12890518"/>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08" name="フローチャート: 判断 407"/>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09" name="テキスト ボックス 408"/>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31768</xdr:rowOff>
    </xdr:from>
    <xdr:to>
      <xdr:col>45</xdr:col>
      <xdr:colOff>177800</xdr:colOff>
      <xdr:row>75</xdr:row>
      <xdr:rowOff>83105</xdr:rowOff>
    </xdr:to>
    <xdr:cxnSp macro="">
      <xdr:nvCxnSpPr>
        <xdr:cNvPr id="410" name="直線コネクタ 409"/>
        <xdr:cNvCxnSpPr/>
      </xdr:nvCxnSpPr>
      <xdr:spPr>
        <a:xfrm flipV="1">
          <a:off x="7861300" y="12890518"/>
          <a:ext cx="889000" cy="5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28615</xdr:rowOff>
    </xdr:from>
    <xdr:to>
      <xdr:col>46</xdr:col>
      <xdr:colOff>38100</xdr:colOff>
      <xdr:row>77</xdr:row>
      <xdr:rowOff>130215</xdr:rowOff>
    </xdr:to>
    <xdr:sp macro="" textlink="">
      <xdr:nvSpPr>
        <xdr:cNvPr id="411" name="フローチャート: 判断 410"/>
        <xdr:cNvSpPr/>
      </xdr:nvSpPr>
      <xdr:spPr>
        <a:xfrm>
          <a:off x="8699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121342</xdr:rowOff>
    </xdr:from>
    <xdr:ext cx="534377" cy="259045"/>
    <xdr:sp macro="" textlink="">
      <xdr:nvSpPr>
        <xdr:cNvPr id="412" name="テキスト ボックス 411"/>
        <xdr:cNvSpPr txBox="1"/>
      </xdr:nvSpPr>
      <xdr:spPr>
        <a:xfrm>
          <a:off x="8483111" y="133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83105</xdr:rowOff>
    </xdr:from>
    <xdr:to>
      <xdr:col>41</xdr:col>
      <xdr:colOff>50800</xdr:colOff>
      <xdr:row>75</xdr:row>
      <xdr:rowOff>110864</xdr:rowOff>
    </xdr:to>
    <xdr:cxnSp macro="">
      <xdr:nvCxnSpPr>
        <xdr:cNvPr id="413" name="直線コネクタ 412"/>
        <xdr:cNvCxnSpPr/>
      </xdr:nvCxnSpPr>
      <xdr:spPr>
        <a:xfrm flipV="1">
          <a:off x="6972300" y="1294185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59085</xdr:rowOff>
    </xdr:from>
    <xdr:to>
      <xdr:col>41</xdr:col>
      <xdr:colOff>101600</xdr:colOff>
      <xdr:row>77</xdr:row>
      <xdr:rowOff>160685</xdr:rowOff>
    </xdr:to>
    <xdr:sp macro="" textlink="">
      <xdr:nvSpPr>
        <xdr:cNvPr id="414" name="フローチャート: 判断 413"/>
        <xdr:cNvSpPr/>
      </xdr:nvSpPr>
      <xdr:spPr>
        <a:xfrm>
          <a:off x="7810500" y="1326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151812</xdr:rowOff>
    </xdr:from>
    <xdr:ext cx="534377" cy="259045"/>
    <xdr:sp macro="" textlink="">
      <xdr:nvSpPr>
        <xdr:cNvPr id="415" name="テキスト ボックス 414"/>
        <xdr:cNvSpPr txBox="1"/>
      </xdr:nvSpPr>
      <xdr:spPr>
        <a:xfrm>
          <a:off x="7594111" y="133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66759</xdr:rowOff>
    </xdr:from>
    <xdr:to>
      <xdr:col>36</xdr:col>
      <xdr:colOff>165100</xdr:colOff>
      <xdr:row>77</xdr:row>
      <xdr:rowOff>168359</xdr:rowOff>
    </xdr:to>
    <xdr:sp macro="" textlink="">
      <xdr:nvSpPr>
        <xdr:cNvPr id="416" name="フローチャート: 判断 415"/>
        <xdr:cNvSpPr/>
      </xdr:nvSpPr>
      <xdr:spPr>
        <a:xfrm>
          <a:off x="6921500" y="132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159486</xdr:rowOff>
    </xdr:from>
    <xdr:ext cx="469744" cy="259045"/>
    <xdr:sp macro="" textlink="">
      <xdr:nvSpPr>
        <xdr:cNvPr id="417" name="テキスト ボックス 416"/>
        <xdr:cNvSpPr txBox="1"/>
      </xdr:nvSpPr>
      <xdr:spPr>
        <a:xfrm>
          <a:off x="6737428" y="1336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73682</xdr:rowOff>
    </xdr:from>
    <xdr:to>
      <xdr:col>55</xdr:col>
      <xdr:colOff>50800</xdr:colOff>
      <xdr:row>75</xdr:row>
      <xdr:rowOff>3832</xdr:rowOff>
    </xdr:to>
    <xdr:sp macro="" textlink="">
      <xdr:nvSpPr>
        <xdr:cNvPr id="423" name="楕円 422"/>
        <xdr:cNvSpPr/>
      </xdr:nvSpPr>
      <xdr:spPr>
        <a:xfrm>
          <a:off x="10426700" y="127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96559</xdr:rowOff>
    </xdr:from>
    <xdr:ext cx="534377" cy="259045"/>
    <xdr:sp macro="" textlink="">
      <xdr:nvSpPr>
        <xdr:cNvPr id="424" name="商工費該当値テキスト"/>
        <xdr:cNvSpPr txBox="1"/>
      </xdr:nvSpPr>
      <xdr:spPr>
        <a:xfrm>
          <a:off x="10528300" y="126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32240</xdr:rowOff>
    </xdr:from>
    <xdr:to>
      <xdr:col>50</xdr:col>
      <xdr:colOff>165100</xdr:colOff>
      <xdr:row>75</xdr:row>
      <xdr:rowOff>133840</xdr:rowOff>
    </xdr:to>
    <xdr:sp macro="" textlink="">
      <xdr:nvSpPr>
        <xdr:cNvPr id="425" name="楕円 424"/>
        <xdr:cNvSpPr/>
      </xdr:nvSpPr>
      <xdr:spPr>
        <a:xfrm>
          <a:off x="9588500" y="128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150367</xdr:rowOff>
    </xdr:from>
    <xdr:ext cx="534377" cy="259045"/>
    <xdr:sp macro="" textlink="">
      <xdr:nvSpPr>
        <xdr:cNvPr id="426" name="テキスト ボックス 425"/>
        <xdr:cNvSpPr txBox="1"/>
      </xdr:nvSpPr>
      <xdr:spPr>
        <a:xfrm>
          <a:off x="9372111" y="126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152418</xdr:rowOff>
    </xdr:from>
    <xdr:to>
      <xdr:col>46</xdr:col>
      <xdr:colOff>38100</xdr:colOff>
      <xdr:row>75</xdr:row>
      <xdr:rowOff>82568</xdr:rowOff>
    </xdr:to>
    <xdr:sp macro="" textlink="">
      <xdr:nvSpPr>
        <xdr:cNvPr id="427" name="楕円 426"/>
        <xdr:cNvSpPr/>
      </xdr:nvSpPr>
      <xdr:spPr>
        <a:xfrm>
          <a:off x="8699500" y="128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99095</xdr:rowOff>
    </xdr:from>
    <xdr:ext cx="534377" cy="259045"/>
    <xdr:sp macro="" textlink="">
      <xdr:nvSpPr>
        <xdr:cNvPr id="428" name="テキスト ボックス 427"/>
        <xdr:cNvSpPr txBox="1"/>
      </xdr:nvSpPr>
      <xdr:spPr>
        <a:xfrm>
          <a:off x="8483111" y="126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32305</xdr:rowOff>
    </xdr:from>
    <xdr:to>
      <xdr:col>41</xdr:col>
      <xdr:colOff>101600</xdr:colOff>
      <xdr:row>75</xdr:row>
      <xdr:rowOff>133905</xdr:rowOff>
    </xdr:to>
    <xdr:sp macro="" textlink="">
      <xdr:nvSpPr>
        <xdr:cNvPr id="429" name="楕円 428"/>
        <xdr:cNvSpPr/>
      </xdr:nvSpPr>
      <xdr:spPr>
        <a:xfrm>
          <a:off x="7810500" y="128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150432</xdr:rowOff>
    </xdr:from>
    <xdr:ext cx="534377" cy="259045"/>
    <xdr:sp macro="" textlink="">
      <xdr:nvSpPr>
        <xdr:cNvPr id="430" name="テキスト ボックス 429"/>
        <xdr:cNvSpPr txBox="1"/>
      </xdr:nvSpPr>
      <xdr:spPr>
        <a:xfrm>
          <a:off x="7594111" y="126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60064</xdr:rowOff>
    </xdr:from>
    <xdr:to>
      <xdr:col>36</xdr:col>
      <xdr:colOff>165100</xdr:colOff>
      <xdr:row>75</xdr:row>
      <xdr:rowOff>161665</xdr:rowOff>
    </xdr:to>
    <xdr:sp macro="" textlink="">
      <xdr:nvSpPr>
        <xdr:cNvPr id="431" name="楕円 430"/>
        <xdr:cNvSpPr/>
      </xdr:nvSpPr>
      <xdr:spPr>
        <a:xfrm>
          <a:off x="6921500" y="12918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6741</xdr:rowOff>
    </xdr:from>
    <xdr:ext cx="534377" cy="259045"/>
    <xdr:sp macro="" textlink="">
      <xdr:nvSpPr>
        <xdr:cNvPr id="432" name="テキスト ボックス 431"/>
        <xdr:cNvSpPr txBox="1"/>
      </xdr:nvSpPr>
      <xdr:spPr>
        <a:xfrm>
          <a:off x="6705111" y="126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7" name="直線コネクタ 456"/>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58"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59" name="直線コネクタ 458"/>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0"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1" name="直線コネクタ 460"/>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163988</xdr:rowOff>
    </xdr:from>
    <xdr:to>
      <xdr:col>55</xdr:col>
      <xdr:colOff>0</xdr:colOff>
      <xdr:row>97</xdr:row>
      <xdr:rowOff>50127</xdr:rowOff>
    </xdr:to>
    <xdr:cxnSp macro="">
      <xdr:nvCxnSpPr>
        <xdr:cNvPr id="462" name="直線コネクタ 461"/>
        <xdr:cNvCxnSpPr/>
      </xdr:nvCxnSpPr>
      <xdr:spPr>
        <a:xfrm>
          <a:off x="9639300" y="16623188"/>
          <a:ext cx="8382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3"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4" name="フローチャート: 判断 463"/>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163988</xdr:rowOff>
    </xdr:from>
    <xdr:to>
      <xdr:col>50</xdr:col>
      <xdr:colOff>114300</xdr:colOff>
      <xdr:row>96</xdr:row>
      <xdr:rowOff>165588</xdr:rowOff>
    </xdr:to>
    <xdr:cxnSp macro="">
      <xdr:nvCxnSpPr>
        <xdr:cNvPr id="465" name="直線コネクタ 464"/>
        <xdr:cNvCxnSpPr/>
      </xdr:nvCxnSpPr>
      <xdr:spPr>
        <a:xfrm flipV="1">
          <a:off x="8750300" y="166231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6" name="フローチャート: 判断 465"/>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7" name="テキスト ボックス 466"/>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151206</xdr:rowOff>
    </xdr:from>
    <xdr:to>
      <xdr:col>45</xdr:col>
      <xdr:colOff>177800</xdr:colOff>
      <xdr:row>96</xdr:row>
      <xdr:rowOff>165588</xdr:rowOff>
    </xdr:to>
    <xdr:cxnSp macro="">
      <xdr:nvCxnSpPr>
        <xdr:cNvPr id="468" name="直線コネクタ 467"/>
        <xdr:cNvCxnSpPr/>
      </xdr:nvCxnSpPr>
      <xdr:spPr>
        <a:xfrm>
          <a:off x="7861300" y="16610406"/>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9" name="フローチャート: 判断 468"/>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70" name="テキスト ボックス 469"/>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151206</xdr:rowOff>
    </xdr:from>
    <xdr:to>
      <xdr:col>41</xdr:col>
      <xdr:colOff>50800</xdr:colOff>
      <xdr:row>97</xdr:row>
      <xdr:rowOff>102</xdr:rowOff>
    </xdr:to>
    <xdr:cxnSp macro="">
      <xdr:nvCxnSpPr>
        <xdr:cNvPr id="471" name="直線コネクタ 470"/>
        <xdr:cNvCxnSpPr/>
      </xdr:nvCxnSpPr>
      <xdr:spPr>
        <a:xfrm flipV="1">
          <a:off x="6972300" y="1661040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2" name="フローチャート: 判断 471"/>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3" name="テキスト ボックス 472"/>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4" name="フローチャート: 判断 473"/>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5" name="テキスト ボックス 474"/>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170777</xdr:rowOff>
    </xdr:from>
    <xdr:to>
      <xdr:col>55</xdr:col>
      <xdr:colOff>50800</xdr:colOff>
      <xdr:row>97</xdr:row>
      <xdr:rowOff>100927</xdr:rowOff>
    </xdr:to>
    <xdr:sp macro="" textlink="">
      <xdr:nvSpPr>
        <xdr:cNvPr id="481" name="楕円 480"/>
        <xdr:cNvSpPr/>
      </xdr:nvSpPr>
      <xdr:spPr>
        <a:xfrm>
          <a:off x="10426700" y="166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149204</xdr:rowOff>
    </xdr:from>
    <xdr:ext cx="534377" cy="259045"/>
    <xdr:sp macro="" textlink="">
      <xdr:nvSpPr>
        <xdr:cNvPr id="482" name="土木費該当値テキスト"/>
        <xdr:cNvSpPr txBox="1"/>
      </xdr:nvSpPr>
      <xdr:spPr>
        <a:xfrm>
          <a:off x="10528300" y="166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113188</xdr:rowOff>
    </xdr:from>
    <xdr:to>
      <xdr:col>50</xdr:col>
      <xdr:colOff>165100</xdr:colOff>
      <xdr:row>97</xdr:row>
      <xdr:rowOff>43338</xdr:rowOff>
    </xdr:to>
    <xdr:sp macro="" textlink="">
      <xdr:nvSpPr>
        <xdr:cNvPr id="483" name="楕円 482"/>
        <xdr:cNvSpPr/>
      </xdr:nvSpPr>
      <xdr:spPr>
        <a:xfrm>
          <a:off x="9588500" y="165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34465</xdr:rowOff>
    </xdr:from>
    <xdr:ext cx="534377" cy="259045"/>
    <xdr:sp macro="" textlink="">
      <xdr:nvSpPr>
        <xdr:cNvPr id="484" name="テキスト ボックス 483"/>
        <xdr:cNvSpPr txBox="1"/>
      </xdr:nvSpPr>
      <xdr:spPr>
        <a:xfrm>
          <a:off x="9372111" y="166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114788</xdr:rowOff>
    </xdr:from>
    <xdr:to>
      <xdr:col>46</xdr:col>
      <xdr:colOff>38100</xdr:colOff>
      <xdr:row>97</xdr:row>
      <xdr:rowOff>44938</xdr:rowOff>
    </xdr:to>
    <xdr:sp macro="" textlink="">
      <xdr:nvSpPr>
        <xdr:cNvPr id="485" name="楕円 484"/>
        <xdr:cNvSpPr/>
      </xdr:nvSpPr>
      <xdr:spPr>
        <a:xfrm>
          <a:off x="8699500" y="165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61465</xdr:rowOff>
    </xdr:from>
    <xdr:ext cx="534377" cy="259045"/>
    <xdr:sp macro="" textlink="">
      <xdr:nvSpPr>
        <xdr:cNvPr id="486" name="テキスト ボックス 485"/>
        <xdr:cNvSpPr txBox="1"/>
      </xdr:nvSpPr>
      <xdr:spPr>
        <a:xfrm>
          <a:off x="848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100406</xdr:rowOff>
    </xdr:from>
    <xdr:to>
      <xdr:col>41</xdr:col>
      <xdr:colOff>101600</xdr:colOff>
      <xdr:row>97</xdr:row>
      <xdr:rowOff>30556</xdr:rowOff>
    </xdr:to>
    <xdr:sp macro="" textlink="">
      <xdr:nvSpPr>
        <xdr:cNvPr id="487" name="楕円 486"/>
        <xdr:cNvSpPr/>
      </xdr:nvSpPr>
      <xdr:spPr>
        <a:xfrm>
          <a:off x="7810500" y="1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21683</xdr:rowOff>
    </xdr:from>
    <xdr:ext cx="534377" cy="259045"/>
    <xdr:sp macro="" textlink="">
      <xdr:nvSpPr>
        <xdr:cNvPr id="488" name="テキスト ボックス 487"/>
        <xdr:cNvSpPr txBox="1"/>
      </xdr:nvSpPr>
      <xdr:spPr>
        <a:xfrm>
          <a:off x="7594111" y="1665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120752</xdr:rowOff>
    </xdr:from>
    <xdr:to>
      <xdr:col>36</xdr:col>
      <xdr:colOff>165100</xdr:colOff>
      <xdr:row>97</xdr:row>
      <xdr:rowOff>50902</xdr:rowOff>
    </xdr:to>
    <xdr:sp macro="" textlink="">
      <xdr:nvSpPr>
        <xdr:cNvPr id="489" name="楕円 488"/>
        <xdr:cNvSpPr/>
      </xdr:nvSpPr>
      <xdr:spPr>
        <a:xfrm>
          <a:off x="6921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42029</xdr:rowOff>
    </xdr:from>
    <xdr:ext cx="534377" cy="259045"/>
    <xdr:sp macro="" textlink="">
      <xdr:nvSpPr>
        <xdr:cNvPr id="490" name="テキスト ボックス 489"/>
        <xdr:cNvSpPr txBox="1"/>
      </xdr:nvSpPr>
      <xdr:spPr>
        <a:xfrm>
          <a:off x="6705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147828</xdr:rowOff>
    </xdr:from>
    <xdr:to>
      <xdr:col>85</xdr:col>
      <xdr:colOff>126364</xdr:colOff>
      <xdr:row>38</xdr:row>
      <xdr:rowOff>4572</xdr:rowOff>
    </xdr:to>
    <xdr:cxnSp macro="">
      <xdr:nvCxnSpPr>
        <xdr:cNvPr id="515" name="直線コネクタ 514"/>
        <xdr:cNvCxnSpPr/>
      </xdr:nvCxnSpPr>
      <xdr:spPr>
        <a:xfrm flipV="1">
          <a:off x="16317595" y="5291328"/>
          <a:ext cx="1269"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8399</xdr:rowOff>
    </xdr:from>
    <xdr:ext cx="469744" cy="259045"/>
    <xdr:sp macro="" textlink="">
      <xdr:nvSpPr>
        <xdr:cNvPr id="516" name="消防費最小値テキスト"/>
        <xdr:cNvSpPr txBox="1"/>
      </xdr:nvSpPr>
      <xdr:spPr>
        <a:xfrm>
          <a:off x="163703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4572</xdr:rowOff>
    </xdr:from>
    <xdr:to>
      <xdr:col>86</xdr:col>
      <xdr:colOff>25400</xdr:colOff>
      <xdr:row>38</xdr:row>
      <xdr:rowOff>4572</xdr:rowOff>
    </xdr:to>
    <xdr:cxnSp macro="">
      <xdr:nvCxnSpPr>
        <xdr:cNvPr id="517" name="直線コネクタ 516"/>
        <xdr:cNvCxnSpPr/>
      </xdr:nvCxnSpPr>
      <xdr:spPr>
        <a:xfrm>
          <a:off x="16230600" y="651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94505</xdr:rowOff>
    </xdr:from>
    <xdr:ext cx="534377" cy="259045"/>
    <xdr:sp macro="" textlink="">
      <xdr:nvSpPr>
        <xdr:cNvPr id="518" name="消防費最大値テキスト"/>
        <xdr:cNvSpPr txBox="1"/>
      </xdr:nvSpPr>
      <xdr:spPr>
        <a:xfrm>
          <a:off x="16370300" y="50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147828</xdr:rowOff>
    </xdr:from>
    <xdr:to>
      <xdr:col>86</xdr:col>
      <xdr:colOff>25400</xdr:colOff>
      <xdr:row>30</xdr:row>
      <xdr:rowOff>147828</xdr:rowOff>
    </xdr:to>
    <xdr:cxnSp macro="">
      <xdr:nvCxnSpPr>
        <xdr:cNvPr id="519" name="直線コネクタ 518"/>
        <xdr:cNvCxnSpPr/>
      </xdr:nvCxnSpPr>
      <xdr:spPr>
        <a:xfrm>
          <a:off x="16230600" y="529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110617</xdr:rowOff>
    </xdr:from>
    <xdr:to>
      <xdr:col>85</xdr:col>
      <xdr:colOff>127000</xdr:colOff>
      <xdr:row>32</xdr:row>
      <xdr:rowOff>1778</xdr:rowOff>
    </xdr:to>
    <xdr:cxnSp macro="">
      <xdr:nvCxnSpPr>
        <xdr:cNvPr id="520" name="直線コネクタ 519"/>
        <xdr:cNvCxnSpPr/>
      </xdr:nvCxnSpPr>
      <xdr:spPr>
        <a:xfrm flipV="1">
          <a:off x="15481300" y="5425567"/>
          <a:ext cx="838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79011</xdr:rowOff>
    </xdr:from>
    <xdr:ext cx="534377" cy="259045"/>
    <xdr:sp macro="" textlink="">
      <xdr:nvSpPr>
        <xdr:cNvPr id="521" name="消防費平均値テキスト"/>
        <xdr:cNvSpPr txBox="1"/>
      </xdr:nvSpPr>
      <xdr:spPr>
        <a:xfrm>
          <a:off x="16370300" y="590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100584</xdr:rowOff>
    </xdr:from>
    <xdr:to>
      <xdr:col>85</xdr:col>
      <xdr:colOff>177800</xdr:colOff>
      <xdr:row>35</xdr:row>
      <xdr:rowOff>30734</xdr:rowOff>
    </xdr:to>
    <xdr:sp macro="" textlink="">
      <xdr:nvSpPr>
        <xdr:cNvPr id="522" name="フローチャート: 判断 521"/>
        <xdr:cNvSpPr/>
      </xdr:nvSpPr>
      <xdr:spPr>
        <a:xfrm>
          <a:off x="162687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60198</xdr:rowOff>
    </xdr:from>
    <xdr:to>
      <xdr:col>81</xdr:col>
      <xdr:colOff>50800</xdr:colOff>
      <xdr:row>32</xdr:row>
      <xdr:rowOff>1778</xdr:rowOff>
    </xdr:to>
    <xdr:cxnSp macro="">
      <xdr:nvCxnSpPr>
        <xdr:cNvPr id="523" name="直線コネクタ 522"/>
        <xdr:cNvCxnSpPr/>
      </xdr:nvCxnSpPr>
      <xdr:spPr>
        <a:xfrm>
          <a:off x="14592300" y="5203698"/>
          <a:ext cx="889000" cy="2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117856</xdr:rowOff>
    </xdr:from>
    <xdr:to>
      <xdr:col>81</xdr:col>
      <xdr:colOff>101600</xdr:colOff>
      <xdr:row>35</xdr:row>
      <xdr:rowOff>48006</xdr:rowOff>
    </xdr:to>
    <xdr:sp macro="" textlink="">
      <xdr:nvSpPr>
        <xdr:cNvPr id="524" name="フローチャート: 判断 523"/>
        <xdr:cNvSpPr/>
      </xdr:nvSpPr>
      <xdr:spPr>
        <a:xfrm>
          <a:off x="1543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39133</xdr:rowOff>
    </xdr:from>
    <xdr:ext cx="534377" cy="259045"/>
    <xdr:sp macro="" textlink="">
      <xdr:nvSpPr>
        <xdr:cNvPr id="525" name="テキスト ボックス 524"/>
        <xdr:cNvSpPr txBox="1"/>
      </xdr:nvSpPr>
      <xdr:spPr>
        <a:xfrm>
          <a:off x="15214111" y="60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60198</xdr:rowOff>
    </xdr:from>
    <xdr:to>
      <xdr:col>76</xdr:col>
      <xdr:colOff>114300</xdr:colOff>
      <xdr:row>30</xdr:row>
      <xdr:rowOff>94615</xdr:rowOff>
    </xdr:to>
    <xdr:cxnSp macro="">
      <xdr:nvCxnSpPr>
        <xdr:cNvPr id="526" name="直線コネクタ 525"/>
        <xdr:cNvCxnSpPr/>
      </xdr:nvCxnSpPr>
      <xdr:spPr>
        <a:xfrm flipV="1">
          <a:off x="13703300" y="5203698"/>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122301</xdr:rowOff>
    </xdr:from>
    <xdr:to>
      <xdr:col>76</xdr:col>
      <xdr:colOff>165100</xdr:colOff>
      <xdr:row>34</xdr:row>
      <xdr:rowOff>52451</xdr:rowOff>
    </xdr:to>
    <xdr:sp macro="" textlink="">
      <xdr:nvSpPr>
        <xdr:cNvPr id="527" name="フローチャート: 判断 526"/>
        <xdr:cNvSpPr/>
      </xdr:nvSpPr>
      <xdr:spPr>
        <a:xfrm>
          <a:off x="14541500" y="578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43578</xdr:rowOff>
    </xdr:from>
    <xdr:ext cx="534377" cy="259045"/>
    <xdr:sp macro="" textlink="">
      <xdr:nvSpPr>
        <xdr:cNvPr id="528" name="テキスト ボックス 527"/>
        <xdr:cNvSpPr txBox="1"/>
      </xdr:nvSpPr>
      <xdr:spPr>
        <a:xfrm>
          <a:off x="14325111" y="58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94615</xdr:rowOff>
    </xdr:from>
    <xdr:to>
      <xdr:col>71</xdr:col>
      <xdr:colOff>177800</xdr:colOff>
      <xdr:row>31</xdr:row>
      <xdr:rowOff>98933</xdr:rowOff>
    </xdr:to>
    <xdr:cxnSp macro="">
      <xdr:nvCxnSpPr>
        <xdr:cNvPr id="529" name="直線コネクタ 528"/>
        <xdr:cNvCxnSpPr/>
      </xdr:nvCxnSpPr>
      <xdr:spPr>
        <a:xfrm flipV="1">
          <a:off x="12814300" y="5238115"/>
          <a:ext cx="889000" cy="1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159639</xdr:rowOff>
    </xdr:from>
    <xdr:to>
      <xdr:col>72</xdr:col>
      <xdr:colOff>38100</xdr:colOff>
      <xdr:row>34</xdr:row>
      <xdr:rowOff>89789</xdr:rowOff>
    </xdr:to>
    <xdr:sp macro="" textlink="">
      <xdr:nvSpPr>
        <xdr:cNvPr id="530" name="フローチャート: 判断 529"/>
        <xdr:cNvSpPr/>
      </xdr:nvSpPr>
      <xdr:spPr>
        <a:xfrm>
          <a:off x="13652500" y="581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80916</xdr:rowOff>
    </xdr:from>
    <xdr:ext cx="534377" cy="259045"/>
    <xdr:sp macro="" textlink="">
      <xdr:nvSpPr>
        <xdr:cNvPr id="531" name="テキスト ボックス 530"/>
        <xdr:cNvSpPr txBox="1"/>
      </xdr:nvSpPr>
      <xdr:spPr>
        <a:xfrm>
          <a:off x="13436111" y="59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44069</xdr:rowOff>
    </xdr:from>
    <xdr:to>
      <xdr:col>67</xdr:col>
      <xdr:colOff>101600</xdr:colOff>
      <xdr:row>34</xdr:row>
      <xdr:rowOff>145669</xdr:rowOff>
    </xdr:to>
    <xdr:sp macro="" textlink="">
      <xdr:nvSpPr>
        <xdr:cNvPr id="532" name="フローチャート: 判断 531"/>
        <xdr:cNvSpPr/>
      </xdr:nvSpPr>
      <xdr:spPr>
        <a:xfrm>
          <a:off x="12763500" y="587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136796</xdr:rowOff>
    </xdr:from>
    <xdr:ext cx="534377" cy="259045"/>
    <xdr:sp macro="" textlink="">
      <xdr:nvSpPr>
        <xdr:cNvPr id="533" name="テキスト ボックス 532"/>
        <xdr:cNvSpPr txBox="1"/>
      </xdr:nvSpPr>
      <xdr:spPr>
        <a:xfrm>
          <a:off x="12547111" y="596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59817</xdr:rowOff>
    </xdr:from>
    <xdr:to>
      <xdr:col>85</xdr:col>
      <xdr:colOff>177800</xdr:colOff>
      <xdr:row>31</xdr:row>
      <xdr:rowOff>161417</xdr:rowOff>
    </xdr:to>
    <xdr:sp macro="" textlink="">
      <xdr:nvSpPr>
        <xdr:cNvPr id="539" name="楕円 538"/>
        <xdr:cNvSpPr/>
      </xdr:nvSpPr>
      <xdr:spPr>
        <a:xfrm>
          <a:off x="16268700" y="53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82694</xdr:rowOff>
    </xdr:from>
    <xdr:ext cx="534377" cy="259045"/>
    <xdr:sp macro="" textlink="">
      <xdr:nvSpPr>
        <xdr:cNvPr id="540" name="消防費該当値テキスト"/>
        <xdr:cNvSpPr txBox="1"/>
      </xdr:nvSpPr>
      <xdr:spPr>
        <a:xfrm>
          <a:off x="16370300" y="52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122428</xdr:rowOff>
    </xdr:from>
    <xdr:to>
      <xdr:col>81</xdr:col>
      <xdr:colOff>101600</xdr:colOff>
      <xdr:row>32</xdr:row>
      <xdr:rowOff>52578</xdr:rowOff>
    </xdr:to>
    <xdr:sp macro="" textlink="">
      <xdr:nvSpPr>
        <xdr:cNvPr id="541" name="楕円 540"/>
        <xdr:cNvSpPr/>
      </xdr:nvSpPr>
      <xdr:spPr>
        <a:xfrm>
          <a:off x="15430500" y="54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69105</xdr:rowOff>
    </xdr:from>
    <xdr:ext cx="534377" cy="259045"/>
    <xdr:sp macro="" textlink="">
      <xdr:nvSpPr>
        <xdr:cNvPr id="542" name="テキスト ボックス 541"/>
        <xdr:cNvSpPr txBox="1"/>
      </xdr:nvSpPr>
      <xdr:spPr>
        <a:xfrm>
          <a:off x="15214111" y="52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9398</xdr:rowOff>
    </xdr:from>
    <xdr:to>
      <xdr:col>76</xdr:col>
      <xdr:colOff>165100</xdr:colOff>
      <xdr:row>30</xdr:row>
      <xdr:rowOff>110998</xdr:rowOff>
    </xdr:to>
    <xdr:sp macro="" textlink="">
      <xdr:nvSpPr>
        <xdr:cNvPr id="543" name="楕円 542"/>
        <xdr:cNvSpPr/>
      </xdr:nvSpPr>
      <xdr:spPr>
        <a:xfrm>
          <a:off x="14541500" y="51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127525</xdr:rowOff>
    </xdr:from>
    <xdr:ext cx="534377" cy="259045"/>
    <xdr:sp macro="" textlink="">
      <xdr:nvSpPr>
        <xdr:cNvPr id="544" name="テキスト ボックス 543"/>
        <xdr:cNvSpPr txBox="1"/>
      </xdr:nvSpPr>
      <xdr:spPr>
        <a:xfrm>
          <a:off x="14325111" y="492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43815</xdr:rowOff>
    </xdr:from>
    <xdr:to>
      <xdr:col>72</xdr:col>
      <xdr:colOff>38100</xdr:colOff>
      <xdr:row>30</xdr:row>
      <xdr:rowOff>145415</xdr:rowOff>
    </xdr:to>
    <xdr:sp macro="" textlink="">
      <xdr:nvSpPr>
        <xdr:cNvPr id="545" name="楕円 544"/>
        <xdr:cNvSpPr/>
      </xdr:nvSpPr>
      <xdr:spPr>
        <a:xfrm>
          <a:off x="13652500" y="51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161942</xdr:rowOff>
    </xdr:from>
    <xdr:ext cx="534377" cy="259045"/>
    <xdr:sp macro="" textlink="">
      <xdr:nvSpPr>
        <xdr:cNvPr id="546" name="テキスト ボックス 545"/>
        <xdr:cNvSpPr txBox="1"/>
      </xdr:nvSpPr>
      <xdr:spPr>
        <a:xfrm>
          <a:off x="13436111" y="49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48133</xdr:rowOff>
    </xdr:from>
    <xdr:to>
      <xdr:col>67</xdr:col>
      <xdr:colOff>101600</xdr:colOff>
      <xdr:row>31</xdr:row>
      <xdr:rowOff>149733</xdr:rowOff>
    </xdr:to>
    <xdr:sp macro="" textlink="">
      <xdr:nvSpPr>
        <xdr:cNvPr id="547" name="楕円 546"/>
        <xdr:cNvSpPr/>
      </xdr:nvSpPr>
      <xdr:spPr>
        <a:xfrm>
          <a:off x="12763500" y="53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166260</xdr:rowOff>
    </xdr:from>
    <xdr:ext cx="534377" cy="259045"/>
    <xdr:sp macro="" textlink="">
      <xdr:nvSpPr>
        <xdr:cNvPr id="548" name="テキスト ボックス 547"/>
        <xdr:cNvSpPr txBox="1"/>
      </xdr:nvSpPr>
      <xdr:spPr>
        <a:xfrm>
          <a:off x="12547111" y="513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1" name="直線コネクタ 570"/>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2"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3" name="直線コネクタ 572"/>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4"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5" name="直線コネクタ 574"/>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141986</xdr:rowOff>
    </xdr:from>
    <xdr:to>
      <xdr:col>85</xdr:col>
      <xdr:colOff>127000</xdr:colOff>
      <xdr:row>58</xdr:row>
      <xdr:rowOff>61473</xdr:rowOff>
    </xdr:to>
    <xdr:cxnSp macro="">
      <xdr:nvCxnSpPr>
        <xdr:cNvPr id="576" name="直線コネクタ 575"/>
        <xdr:cNvCxnSpPr/>
      </xdr:nvCxnSpPr>
      <xdr:spPr>
        <a:xfrm flipV="1">
          <a:off x="15481300" y="9743186"/>
          <a:ext cx="838200" cy="2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77"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78" name="フローチャート: 判断 577"/>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49540</xdr:rowOff>
    </xdr:from>
    <xdr:to>
      <xdr:col>81</xdr:col>
      <xdr:colOff>50800</xdr:colOff>
      <xdr:row>58</xdr:row>
      <xdr:rowOff>61473</xdr:rowOff>
    </xdr:to>
    <xdr:cxnSp macro="">
      <xdr:nvCxnSpPr>
        <xdr:cNvPr id="579" name="直線コネクタ 578"/>
        <xdr:cNvCxnSpPr/>
      </xdr:nvCxnSpPr>
      <xdr:spPr>
        <a:xfrm>
          <a:off x="14592300" y="9822190"/>
          <a:ext cx="889000" cy="18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0" name="フローチャート: 判断 579"/>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1" name="テキスト ボックス 580"/>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49540</xdr:rowOff>
    </xdr:from>
    <xdr:to>
      <xdr:col>76</xdr:col>
      <xdr:colOff>114300</xdr:colOff>
      <xdr:row>57</xdr:row>
      <xdr:rowOff>158171</xdr:rowOff>
    </xdr:to>
    <xdr:cxnSp macro="">
      <xdr:nvCxnSpPr>
        <xdr:cNvPr id="582" name="直線コネクタ 581"/>
        <xdr:cNvCxnSpPr/>
      </xdr:nvCxnSpPr>
      <xdr:spPr>
        <a:xfrm flipV="1">
          <a:off x="13703300" y="9822190"/>
          <a:ext cx="889000" cy="10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63891</xdr:rowOff>
    </xdr:from>
    <xdr:to>
      <xdr:col>76</xdr:col>
      <xdr:colOff>165100</xdr:colOff>
      <xdr:row>56</xdr:row>
      <xdr:rowOff>165491</xdr:rowOff>
    </xdr:to>
    <xdr:sp macro="" textlink="">
      <xdr:nvSpPr>
        <xdr:cNvPr id="583" name="フローチャート: 判断 582"/>
        <xdr:cNvSpPr/>
      </xdr:nvSpPr>
      <xdr:spPr>
        <a:xfrm>
          <a:off x="14541500" y="9665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10568</xdr:rowOff>
    </xdr:from>
    <xdr:ext cx="534377" cy="259045"/>
    <xdr:sp macro="" textlink="">
      <xdr:nvSpPr>
        <xdr:cNvPr id="584" name="テキスト ボックス 583"/>
        <xdr:cNvSpPr txBox="1"/>
      </xdr:nvSpPr>
      <xdr:spPr>
        <a:xfrm>
          <a:off x="14325111" y="94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158171</xdr:rowOff>
    </xdr:from>
    <xdr:to>
      <xdr:col>71</xdr:col>
      <xdr:colOff>177800</xdr:colOff>
      <xdr:row>58</xdr:row>
      <xdr:rowOff>153050</xdr:rowOff>
    </xdr:to>
    <xdr:cxnSp macro="">
      <xdr:nvCxnSpPr>
        <xdr:cNvPr id="585" name="直線コネクタ 584"/>
        <xdr:cNvCxnSpPr/>
      </xdr:nvCxnSpPr>
      <xdr:spPr>
        <a:xfrm flipV="1">
          <a:off x="12814300" y="9930821"/>
          <a:ext cx="889000" cy="1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85471</xdr:rowOff>
    </xdr:from>
    <xdr:to>
      <xdr:col>72</xdr:col>
      <xdr:colOff>38100</xdr:colOff>
      <xdr:row>57</xdr:row>
      <xdr:rowOff>15621</xdr:rowOff>
    </xdr:to>
    <xdr:sp macro="" textlink="">
      <xdr:nvSpPr>
        <xdr:cNvPr id="586" name="フローチャート: 判断 585"/>
        <xdr:cNvSpPr/>
      </xdr:nvSpPr>
      <xdr:spPr>
        <a:xfrm>
          <a:off x="13652500" y="9686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32148</xdr:rowOff>
    </xdr:from>
    <xdr:ext cx="534377" cy="259045"/>
    <xdr:sp macro="" textlink="">
      <xdr:nvSpPr>
        <xdr:cNvPr id="587" name="テキスト ボックス 586"/>
        <xdr:cNvSpPr txBox="1"/>
      </xdr:nvSpPr>
      <xdr:spPr>
        <a:xfrm>
          <a:off x="13436111" y="9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25989</xdr:rowOff>
    </xdr:from>
    <xdr:to>
      <xdr:col>67</xdr:col>
      <xdr:colOff>101600</xdr:colOff>
      <xdr:row>57</xdr:row>
      <xdr:rowOff>127589</xdr:rowOff>
    </xdr:to>
    <xdr:sp macro="" textlink="">
      <xdr:nvSpPr>
        <xdr:cNvPr id="588" name="フローチャート: 判断 587"/>
        <xdr:cNvSpPr/>
      </xdr:nvSpPr>
      <xdr:spPr>
        <a:xfrm>
          <a:off x="12763500" y="979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144116</xdr:rowOff>
    </xdr:from>
    <xdr:ext cx="534377" cy="259045"/>
    <xdr:sp macro="" textlink="">
      <xdr:nvSpPr>
        <xdr:cNvPr id="589" name="テキスト ボックス 588"/>
        <xdr:cNvSpPr txBox="1"/>
      </xdr:nvSpPr>
      <xdr:spPr>
        <a:xfrm>
          <a:off x="12547111" y="957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91186</xdr:rowOff>
    </xdr:from>
    <xdr:to>
      <xdr:col>85</xdr:col>
      <xdr:colOff>177800</xdr:colOff>
      <xdr:row>57</xdr:row>
      <xdr:rowOff>21336</xdr:rowOff>
    </xdr:to>
    <xdr:sp macro="" textlink="">
      <xdr:nvSpPr>
        <xdr:cNvPr id="595" name="楕円 594"/>
        <xdr:cNvSpPr/>
      </xdr:nvSpPr>
      <xdr:spPr>
        <a:xfrm>
          <a:off x="16268700" y="96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69613</xdr:rowOff>
    </xdr:from>
    <xdr:ext cx="534377" cy="259045"/>
    <xdr:sp macro="" textlink="">
      <xdr:nvSpPr>
        <xdr:cNvPr id="596" name="教育費該当値テキスト"/>
        <xdr:cNvSpPr txBox="1"/>
      </xdr:nvSpPr>
      <xdr:spPr>
        <a:xfrm>
          <a:off x="16370300"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10673</xdr:rowOff>
    </xdr:from>
    <xdr:to>
      <xdr:col>81</xdr:col>
      <xdr:colOff>101600</xdr:colOff>
      <xdr:row>58</xdr:row>
      <xdr:rowOff>112273</xdr:rowOff>
    </xdr:to>
    <xdr:sp macro="" textlink="">
      <xdr:nvSpPr>
        <xdr:cNvPr id="597" name="楕円 596"/>
        <xdr:cNvSpPr/>
      </xdr:nvSpPr>
      <xdr:spPr>
        <a:xfrm>
          <a:off x="15430500" y="99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103400</xdr:rowOff>
    </xdr:from>
    <xdr:ext cx="534377" cy="259045"/>
    <xdr:sp macro="" textlink="">
      <xdr:nvSpPr>
        <xdr:cNvPr id="598" name="テキスト ボックス 597"/>
        <xdr:cNvSpPr txBox="1"/>
      </xdr:nvSpPr>
      <xdr:spPr>
        <a:xfrm>
          <a:off x="15214111" y="100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170190</xdr:rowOff>
    </xdr:from>
    <xdr:to>
      <xdr:col>76</xdr:col>
      <xdr:colOff>165100</xdr:colOff>
      <xdr:row>57</xdr:row>
      <xdr:rowOff>100340</xdr:rowOff>
    </xdr:to>
    <xdr:sp macro="" textlink="">
      <xdr:nvSpPr>
        <xdr:cNvPr id="599" name="楕円 598"/>
        <xdr:cNvSpPr/>
      </xdr:nvSpPr>
      <xdr:spPr>
        <a:xfrm>
          <a:off x="14541500" y="97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91467</xdr:rowOff>
    </xdr:from>
    <xdr:ext cx="534377" cy="259045"/>
    <xdr:sp macro="" textlink="">
      <xdr:nvSpPr>
        <xdr:cNvPr id="600" name="テキスト ボックス 599"/>
        <xdr:cNvSpPr txBox="1"/>
      </xdr:nvSpPr>
      <xdr:spPr>
        <a:xfrm>
          <a:off x="14325111" y="986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107371</xdr:rowOff>
    </xdr:from>
    <xdr:to>
      <xdr:col>72</xdr:col>
      <xdr:colOff>38100</xdr:colOff>
      <xdr:row>58</xdr:row>
      <xdr:rowOff>37521</xdr:rowOff>
    </xdr:to>
    <xdr:sp macro="" textlink="">
      <xdr:nvSpPr>
        <xdr:cNvPr id="601" name="楕円 600"/>
        <xdr:cNvSpPr/>
      </xdr:nvSpPr>
      <xdr:spPr>
        <a:xfrm>
          <a:off x="13652500" y="98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28648</xdr:rowOff>
    </xdr:from>
    <xdr:ext cx="534377" cy="259045"/>
    <xdr:sp macro="" textlink="">
      <xdr:nvSpPr>
        <xdr:cNvPr id="602" name="テキスト ボックス 601"/>
        <xdr:cNvSpPr txBox="1"/>
      </xdr:nvSpPr>
      <xdr:spPr>
        <a:xfrm>
          <a:off x="13436111" y="99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102250</xdr:rowOff>
    </xdr:from>
    <xdr:to>
      <xdr:col>67</xdr:col>
      <xdr:colOff>101600</xdr:colOff>
      <xdr:row>59</xdr:row>
      <xdr:rowOff>32400</xdr:rowOff>
    </xdr:to>
    <xdr:sp macro="" textlink="">
      <xdr:nvSpPr>
        <xdr:cNvPr id="603" name="楕円 602"/>
        <xdr:cNvSpPr/>
      </xdr:nvSpPr>
      <xdr:spPr>
        <a:xfrm>
          <a:off x="12763500" y="100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23527</xdr:rowOff>
    </xdr:from>
    <xdr:ext cx="534377" cy="259045"/>
    <xdr:sp macro="" textlink="">
      <xdr:nvSpPr>
        <xdr:cNvPr id="604" name="テキスト ボックス 603"/>
        <xdr:cNvSpPr txBox="1"/>
      </xdr:nvSpPr>
      <xdr:spPr>
        <a:xfrm>
          <a:off x="12547111" y="1013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0" name="直線コネクタ 629"/>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1"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3"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4" name="直線コネクタ 633"/>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27620</xdr:rowOff>
    </xdr:from>
    <xdr:to>
      <xdr:col>85</xdr:col>
      <xdr:colOff>127000</xdr:colOff>
      <xdr:row>79</xdr:row>
      <xdr:rowOff>91759</xdr:rowOff>
    </xdr:to>
    <xdr:cxnSp macro="">
      <xdr:nvCxnSpPr>
        <xdr:cNvPr id="635" name="直線コネクタ 634"/>
        <xdr:cNvCxnSpPr/>
      </xdr:nvCxnSpPr>
      <xdr:spPr>
        <a:xfrm>
          <a:off x="15481300" y="13572170"/>
          <a:ext cx="8382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36"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37" name="フローチャート: 判断 636"/>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27620</xdr:rowOff>
    </xdr:from>
    <xdr:to>
      <xdr:col>81</xdr:col>
      <xdr:colOff>50800</xdr:colOff>
      <xdr:row>79</xdr:row>
      <xdr:rowOff>98062</xdr:rowOff>
    </xdr:to>
    <xdr:cxnSp macro="">
      <xdr:nvCxnSpPr>
        <xdr:cNvPr id="638" name="直線コネクタ 637"/>
        <xdr:cNvCxnSpPr/>
      </xdr:nvCxnSpPr>
      <xdr:spPr>
        <a:xfrm flipV="1">
          <a:off x="14592300" y="13572170"/>
          <a:ext cx="8890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39" name="フローチャート: 判断 638"/>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96164</xdr:rowOff>
    </xdr:from>
    <xdr:ext cx="469744" cy="259045"/>
    <xdr:sp macro="" textlink="">
      <xdr:nvSpPr>
        <xdr:cNvPr id="640" name="テキスト ボックス 639"/>
        <xdr:cNvSpPr txBox="1"/>
      </xdr:nvSpPr>
      <xdr:spPr>
        <a:xfrm>
          <a:off x="15246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98062</xdr:rowOff>
    </xdr:from>
    <xdr:to>
      <xdr:col>76</xdr:col>
      <xdr:colOff>114300</xdr:colOff>
      <xdr:row>79</xdr:row>
      <xdr:rowOff>98160</xdr:rowOff>
    </xdr:to>
    <xdr:cxnSp macro="">
      <xdr:nvCxnSpPr>
        <xdr:cNvPr id="641" name="直線コネクタ 640"/>
        <xdr:cNvCxnSpPr/>
      </xdr:nvCxnSpPr>
      <xdr:spPr>
        <a:xfrm flipV="1">
          <a:off x="13703300" y="1364261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38119</xdr:rowOff>
    </xdr:from>
    <xdr:to>
      <xdr:col>76</xdr:col>
      <xdr:colOff>165100</xdr:colOff>
      <xdr:row>79</xdr:row>
      <xdr:rowOff>139719</xdr:rowOff>
    </xdr:to>
    <xdr:sp macro="" textlink="">
      <xdr:nvSpPr>
        <xdr:cNvPr id="642" name="フローチャート: 判断 641"/>
        <xdr:cNvSpPr/>
      </xdr:nvSpPr>
      <xdr:spPr>
        <a:xfrm>
          <a:off x="14541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156246</xdr:rowOff>
    </xdr:from>
    <xdr:ext cx="378565" cy="259045"/>
    <xdr:sp macro="" textlink="">
      <xdr:nvSpPr>
        <xdr:cNvPr id="643" name="テキスト ボックス 642"/>
        <xdr:cNvSpPr txBox="1"/>
      </xdr:nvSpPr>
      <xdr:spPr>
        <a:xfrm>
          <a:off x="14403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92184</xdr:rowOff>
    </xdr:from>
    <xdr:to>
      <xdr:col>71</xdr:col>
      <xdr:colOff>177800</xdr:colOff>
      <xdr:row>79</xdr:row>
      <xdr:rowOff>98160</xdr:rowOff>
    </xdr:to>
    <xdr:cxnSp macro="">
      <xdr:nvCxnSpPr>
        <xdr:cNvPr id="644" name="直線コネクタ 643"/>
        <xdr:cNvCxnSpPr/>
      </xdr:nvCxnSpPr>
      <xdr:spPr>
        <a:xfrm>
          <a:off x="12814300" y="13636734"/>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37497</xdr:rowOff>
    </xdr:from>
    <xdr:to>
      <xdr:col>72</xdr:col>
      <xdr:colOff>38100</xdr:colOff>
      <xdr:row>79</xdr:row>
      <xdr:rowOff>139097</xdr:rowOff>
    </xdr:to>
    <xdr:sp macro="" textlink="">
      <xdr:nvSpPr>
        <xdr:cNvPr id="645" name="フローチャート: 判断 644"/>
        <xdr:cNvSpPr/>
      </xdr:nvSpPr>
      <xdr:spPr>
        <a:xfrm>
          <a:off x="13652500" y="13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155624</xdr:rowOff>
    </xdr:from>
    <xdr:ext cx="378565" cy="259045"/>
    <xdr:sp macro="" textlink="">
      <xdr:nvSpPr>
        <xdr:cNvPr id="646" name="テキスト ボックス 645"/>
        <xdr:cNvSpPr txBox="1"/>
      </xdr:nvSpPr>
      <xdr:spPr>
        <a:xfrm>
          <a:off x="13514017" y="133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33905</xdr:rowOff>
    </xdr:from>
    <xdr:to>
      <xdr:col>67</xdr:col>
      <xdr:colOff>101600</xdr:colOff>
      <xdr:row>79</xdr:row>
      <xdr:rowOff>135505</xdr:rowOff>
    </xdr:to>
    <xdr:sp macro="" textlink="">
      <xdr:nvSpPr>
        <xdr:cNvPr id="647" name="フローチャート: 判断 646"/>
        <xdr:cNvSpPr/>
      </xdr:nvSpPr>
      <xdr:spPr>
        <a:xfrm>
          <a:off x="12763500" y="1357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152032</xdr:rowOff>
    </xdr:from>
    <xdr:ext cx="378565" cy="259045"/>
    <xdr:sp macro="" textlink="">
      <xdr:nvSpPr>
        <xdr:cNvPr id="648" name="テキスト ボックス 647"/>
        <xdr:cNvSpPr txBox="1"/>
      </xdr:nvSpPr>
      <xdr:spPr>
        <a:xfrm>
          <a:off x="12625017" y="1335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40959</xdr:rowOff>
    </xdr:from>
    <xdr:to>
      <xdr:col>85</xdr:col>
      <xdr:colOff>177800</xdr:colOff>
      <xdr:row>79</xdr:row>
      <xdr:rowOff>142559</xdr:rowOff>
    </xdr:to>
    <xdr:sp macro="" textlink="">
      <xdr:nvSpPr>
        <xdr:cNvPr id="654" name="楕円 653"/>
        <xdr:cNvSpPr/>
      </xdr:nvSpPr>
      <xdr:spPr>
        <a:xfrm>
          <a:off x="16268700" y="13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78565" cy="259045"/>
    <xdr:sp macro="" textlink="">
      <xdr:nvSpPr>
        <xdr:cNvPr id="655" name="災害復旧費該当値テキスト"/>
        <xdr:cNvSpPr txBox="1"/>
      </xdr:nvSpPr>
      <xdr:spPr>
        <a:xfrm>
          <a:off x="16370300" y="1352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148270</xdr:rowOff>
    </xdr:from>
    <xdr:to>
      <xdr:col>81</xdr:col>
      <xdr:colOff>101600</xdr:colOff>
      <xdr:row>79</xdr:row>
      <xdr:rowOff>78420</xdr:rowOff>
    </xdr:to>
    <xdr:sp macro="" textlink="">
      <xdr:nvSpPr>
        <xdr:cNvPr id="656" name="楕円 655"/>
        <xdr:cNvSpPr/>
      </xdr:nvSpPr>
      <xdr:spPr>
        <a:xfrm>
          <a:off x="15430500" y="135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94947</xdr:rowOff>
    </xdr:from>
    <xdr:ext cx="469744" cy="259045"/>
    <xdr:sp macro="" textlink="">
      <xdr:nvSpPr>
        <xdr:cNvPr id="657" name="テキスト ボックス 656"/>
        <xdr:cNvSpPr txBox="1"/>
      </xdr:nvSpPr>
      <xdr:spPr>
        <a:xfrm>
          <a:off x="15246428" y="1329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47262</xdr:rowOff>
    </xdr:from>
    <xdr:to>
      <xdr:col>76</xdr:col>
      <xdr:colOff>165100</xdr:colOff>
      <xdr:row>79</xdr:row>
      <xdr:rowOff>148862</xdr:rowOff>
    </xdr:to>
    <xdr:sp macro="" textlink="">
      <xdr:nvSpPr>
        <xdr:cNvPr id="658" name="楕円 657"/>
        <xdr:cNvSpPr/>
      </xdr:nvSpPr>
      <xdr:spPr>
        <a:xfrm>
          <a:off x="145415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139989</xdr:rowOff>
    </xdr:from>
    <xdr:ext cx="313932" cy="259045"/>
    <xdr:sp macro="" textlink="">
      <xdr:nvSpPr>
        <xdr:cNvPr id="659" name="テキスト ボックス 658"/>
        <xdr:cNvSpPr txBox="1"/>
      </xdr:nvSpPr>
      <xdr:spPr>
        <a:xfrm>
          <a:off x="14435333" y="1368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47360</xdr:rowOff>
    </xdr:from>
    <xdr:to>
      <xdr:col>72</xdr:col>
      <xdr:colOff>38100</xdr:colOff>
      <xdr:row>79</xdr:row>
      <xdr:rowOff>148960</xdr:rowOff>
    </xdr:to>
    <xdr:sp macro="" textlink="">
      <xdr:nvSpPr>
        <xdr:cNvPr id="660" name="楕円 659"/>
        <xdr:cNvSpPr/>
      </xdr:nvSpPr>
      <xdr:spPr>
        <a:xfrm>
          <a:off x="13652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140087</xdr:rowOff>
    </xdr:from>
    <xdr:ext cx="313932" cy="259045"/>
    <xdr:sp macro="" textlink="">
      <xdr:nvSpPr>
        <xdr:cNvPr id="661" name="テキスト ボックス 660"/>
        <xdr:cNvSpPr txBox="1"/>
      </xdr:nvSpPr>
      <xdr:spPr>
        <a:xfrm>
          <a:off x="13546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41384</xdr:rowOff>
    </xdr:from>
    <xdr:to>
      <xdr:col>67</xdr:col>
      <xdr:colOff>101600</xdr:colOff>
      <xdr:row>79</xdr:row>
      <xdr:rowOff>142984</xdr:rowOff>
    </xdr:to>
    <xdr:sp macro="" textlink="">
      <xdr:nvSpPr>
        <xdr:cNvPr id="662" name="楕円 661"/>
        <xdr:cNvSpPr/>
      </xdr:nvSpPr>
      <xdr:spPr>
        <a:xfrm>
          <a:off x="12763500" y="135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134111</xdr:rowOff>
    </xdr:from>
    <xdr:ext cx="378565" cy="259045"/>
    <xdr:sp macro="" textlink="">
      <xdr:nvSpPr>
        <xdr:cNvPr id="663" name="テキスト ボックス 662"/>
        <xdr:cNvSpPr txBox="1"/>
      </xdr:nvSpPr>
      <xdr:spPr>
        <a:xfrm>
          <a:off x="12625017" y="1367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65542</xdr:rowOff>
    </xdr:from>
    <xdr:to>
      <xdr:col>85</xdr:col>
      <xdr:colOff>126364</xdr:colOff>
      <xdr:row>99</xdr:row>
      <xdr:rowOff>53930</xdr:rowOff>
    </xdr:to>
    <xdr:cxnSp macro="">
      <xdr:nvCxnSpPr>
        <xdr:cNvPr id="686" name="直線コネクタ 685"/>
        <xdr:cNvCxnSpPr/>
      </xdr:nvCxnSpPr>
      <xdr:spPr>
        <a:xfrm flipV="1">
          <a:off x="16317595" y="16010392"/>
          <a:ext cx="1269" cy="101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57757</xdr:rowOff>
    </xdr:from>
    <xdr:ext cx="534377" cy="259045"/>
    <xdr:sp macro="" textlink="">
      <xdr:nvSpPr>
        <xdr:cNvPr id="687" name="公債費最小値テキスト"/>
        <xdr:cNvSpPr txBox="1"/>
      </xdr:nvSpPr>
      <xdr:spPr>
        <a:xfrm>
          <a:off x="16370300" y="1703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53930</xdr:rowOff>
    </xdr:from>
    <xdr:to>
      <xdr:col>86</xdr:col>
      <xdr:colOff>25400</xdr:colOff>
      <xdr:row>99</xdr:row>
      <xdr:rowOff>53930</xdr:rowOff>
    </xdr:to>
    <xdr:cxnSp macro="">
      <xdr:nvCxnSpPr>
        <xdr:cNvPr id="688" name="直線コネクタ 687"/>
        <xdr:cNvCxnSpPr/>
      </xdr:nvCxnSpPr>
      <xdr:spPr>
        <a:xfrm>
          <a:off x="16230600" y="1702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12219</xdr:rowOff>
    </xdr:from>
    <xdr:ext cx="534377" cy="259045"/>
    <xdr:sp macro="" textlink="">
      <xdr:nvSpPr>
        <xdr:cNvPr id="689" name="公債費最大値テキスト"/>
        <xdr:cNvSpPr txBox="1"/>
      </xdr:nvSpPr>
      <xdr:spPr>
        <a:xfrm>
          <a:off x="16370300" y="157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65542</xdr:rowOff>
    </xdr:from>
    <xdr:to>
      <xdr:col>86</xdr:col>
      <xdr:colOff>25400</xdr:colOff>
      <xdr:row>93</xdr:row>
      <xdr:rowOff>65542</xdr:rowOff>
    </xdr:to>
    <xdr:cxnSp macro="">
      <xdr:nvCxnSpPr>
        <xdr:cNvPr id="690" name="直線コネクタ 689"/>
        <xdr:cNvCxnSpPr/>
      </xdr:nvCxnSpPr>
      <xdr:spPr>
        <a:xfrm>
          <a:off x="16230600" y="1601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30589</xdr:rowOff>
    </xdr:from>
    <xdr:to>
      <xdr:col>85</xdr:col>
      <xdr:colOff>127000</xdr:colOff>
      <xdr:row>93</xdr:row>
      <xdr:rowOff>90528</xdr:rowOff>
    </xdr:to>
    <xdr:cxnSp macro="">
      <xdr:nvCxnSpPr>
        <xdr:cNvPr id="691" name="直線コネクタ 690"/>
        <xdr:cNvCxnSpPr/>
      </xdr:nvCxnSpPr>
      <xdr:spPr>
        <a:xfrm>
          <a:off x="15481300" y="15975439"/>
          <a:ext cx="8382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169169</xdr:rowOff>
    </xdr:from>
    <xdr:ext cx="534377" cy="259045"/>
    <xdr:sp macro="" textlink="">
      <xdr:nvSpPr>
        <xdr:cNvPr id="692" name="公債費平均値テキスト"/>
        <xdr:cNvSpPr txBox="1"/>
      </xdr:nvSpPr>
      <xdr:spPr>
        <a:xfrm>
          <a:off x="16370300" y="1645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19292</xdr:rowOff>
    </xdr:from>
    <xdr:to>
      <xdr:col>85</xdr:col>
      <xdr:colOff>177800</xdr:colOff>
      <xdr:row>96</xdr:row>
      <xdr:rowOff>120892</xdr:rowOff>
    </xdr:to>
    <xdr:sp macro="" textlink="">
      <xdr:nvSpPr>
        <xdr:cNvPr id="693" name="フローチャート: 判断 692"/>
        <xdr:cNvSpPr/>
      </xdr:nvSpPr>
      <xdr:spPr>
        <a:xfrm>
          <a:off x="162687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22268</xdr:rowOff>
    </xdr:from>
    <xdr:to>
      <xdr:col>81</xdr:col>
      <xdr:colOff>50800</xdr:colOff>
      <xdr:row>93</xdr:row>
      <xdr:rowOff>30589</xdr:rowOff>
    </xdr:to>
    <xdr:cxnSp macro="">
      <xdr:nvCxnSpPr>
        <xdr:cNvPr id="694" name="直線コネクタ 693"/>
        <xdr:cNvCxnSpPr/>
      </xdr:nvCxnSpPr>
      <xdr:spPr>
        <a:xfrm>
          <a:off x="14592300" y="15967118"/>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10695</xdr:rowOff>
    </xdr:from>
    <xdr:to>
      <xdr:col>81</xdr:col>
      <xdr:colOff>101600</xdr:colOff>
      <xdr:row>96</xdr:row>
      <xdr:rowOff>112295</xdr:rowOff>
    </xdr:to>
    <xdr:sp macro="" textlink="">
      <xdr:nvSpPr>
        <xdr:cNvPr id="695" name="フローチャート: 判断 694"/>
        <xdr:cNvSpPr/>
      </xdr:nvSpPr>
      <xdr:spPr>
        <a:xfrm>
          <a:off x="15430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103422</xdr:rowOff>
    </xdr:from>
    <xdr:ext cx="534377" cy="259045"/>
    <xdr:sp macro="" textlink="">
      <xdr:nvSpPr>
        <xdr:cNvPr id="696" name="テキスト ボックス 695"/>
        <xdr:cNvSpPr txBox="1"/>
      </xdr:nvSpPr>
      <xdr:spPr>
        <a:xfrm>
          <a:off x="15214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109182</xdr:rowOff>
    </xdr:from>
    <xdr:to>
      <xdr:col>76</xdr:col>
      <xdr:colOff>114300</xdr:colOff>
      <xdr:row>93</xdr:row>
      <xdr:rowOff>22268</xdr:rowOff>
    </xdr:to>
    <xdr:cxnSp macro="">
      <xdr:nvCxnSpPr>
        <xdr:cNvPr id="697" name="直線コネクタ 696"/>
        <xdr:cNvCxnSpPr/>
      </xdr:nvCxnSpPr>
      <xdr:spPr>
        <a:xfrm>
          <a:off x="13703300" y="15882582"/>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122298</xdr:rowOff>
    </xdr:from>
    <xdr:to>
      <xdr:col>76</xdr:col>
      <xdr:colOff>165100</xdr:colOff>
      <xdr:row>97</xdr:row>
      <xdr:rowOff>52448</xdr:rowOff>
    </xdr:to>
    <xdr:sp macro="" textlink="">
      <xdr:nvSpPr>
        <xdr:cNvPr id="698" name="フローチャート: 判断 697"/>
        <xdr:cNvSpPr/>
      </xdr:nvSpPr>
      <xdr:spPr>
        <a:xfrm>
          <a:off x="14541500" y="1658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43575</xdr:rowOff>
    </xdr:from>
    <xdr:ext cx="534377" cy="259045"/>
    <xdr:sp macro="" textlink="">
      <xdr:nvSpPr>
        <xdr:cNvPr id="699" name="テキスト ボックス 698"/>
        <xdr:cNvSpPr txBox="1"/>
      </xdr:nvSpPr>
      <xdr:spPr>
        <a:xfrm>
          <a:off x="14325111" y="166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109182</xdr:rowOff>
    </xdr:from>
    <xdr:to>
      <xdr:col>71</xdr:col>
      <xdr:colOff>177800</xdr:colOff>
      <xdr:row>92</xdr:row>
      <xdr:rowOff>170515</xdr:rowOff>
    </xdr:to>
    <xdr:cxnSp macro="">
      <xdr:nvCxnSpPr>
        <xdr:cNvPr id="700" name="直線コネクタ 699"/>
        <xdr:cNvCxnSpPr/>
      </xdr:nvCxnSpPr>
      <xdr:spPr>
        <a:xfrm flipV="1">
          <a:off x="12814300" y="15882582"/>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80601</xdr:rowOff>
    </xdr:from>
    <xdr:to>
      <xdr:col>72</xdr:col>
      <xdr:colOff>38100</xdr:colOff>
      <xdr:row>97</xdr:row>
      <xdr:rowOff>10751</xdr:rowOff>
    </xdr:to>
    <xdr:sp macro="" textlink="">
      <xdr:nvSpPr>
        <xdr:cNvPr id="701" name="フローチャート: 判断 700"/>
        <xdr:cNvSpPr/>
      </xdr:nvSpPr>
      <xdr:spPr>
        <a:xfrm>
          <a:off x="13652500" y="165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1878</xdr:rowOff>
    </xdr:from>
    <xdr:ext cx="534377" cy="259045"/>
    <xdr:sp macro="" textlink="">
      <xdr:nvSpPr>
        <xdr:cNvPr id="702" name="テキスト ボックス 701"/>
        <xdr:cNvSpPr txBox="1"/>
      </xdr:nvSpPr>
      <xdr:spPr>
        <a:xfrm>
          <a:off x="13436111" y="166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82431</xdr:rowOff>
    </xdr:from>
    <xdr:to>
      <xdr:col>67</xdr:col>
      <xdr:colOff>101600</xdr:colOff>
      <xdr:row>97</xdr:row>
      <xdr:rowOff>12581</xdr:rowOff>
    </xdr:to>
    <xdr:sp macro="" textlink="">
      <xdr:nvSpPr>
        <xdr:cNvPr id="703" name="フローチャート: 判断 702"/>
        <xdr:cNvSpPr/>
      </xdr:nvSpPr>
      <xdr:spPr>
        <a:xfrm>
          <a:off x="12763500" y="1654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3708</xdr:rowOff>
    </xdr:from>
    <xdr:ext cx="534377" cy="259045"/>
    <xdr:sp macro="" textlink="">
      <xdr:nvSpPr>
        <xdr:cNvPr id="704" name="テキスト ボックス 703"/>
        <xdr:cNvSpPr txBox="1"/>
      </xdr:nvSpPr>
      <xdr:spPr>
        <a:xfrm>
          <a:off x="12547111" y="166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39728</xdr:rowOff>
    </xdr:from>
    <xdr:to>
      <xdr:col>85</xdr:col>
      <xdr:colOff>177800</xdr:colOff>
      <xdr:row>93</xdr:row>
      <xdr:rowOff>141328</xdr:rowOff>
    </xdr:to>
    <xdr:sp macro="" textlink="">
      <xdr:nvSpPr>
        <xdr:cNvPr id="710" name="楕円 709"/>
        <xdr:cNvSpPr/>
      </xdr:nvSpPr>
      <xdr:spPr>
        <a:xfrm>
          <a:off x="16268700" y="159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139219</xdr:rowOff>
    </xdr:from>
    <xdr:ext cx="534377" cy="259045"/>
    <xdr:sp macro="" textlink="">
      <xdr:nvSpPr>
        <xdr:cNvPr id="711" name="公債費該当値テキスト"/>
        <xdr:cNvSpPr txBox="1"/>
      </xdr:nvSpPr>
      <xdr:spPr>
        <a:xfrm>
          <a:off x="16370300" y="159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151239</xdr:rowOff>
    </xdr:from>
    <xdr:to>
      <xdr:col>81</xdr:col>
      <xdr:colOff>101600</xdr:colOff>
      <xdr:row>93</xdr:row>
      <xdr:rowOff>81389</xdr:rowOff>
    </xdr:to>
    <xdr:sp macro="" textlink="">
      <xdr:nvSpPr>
        <xdr:cNvPr id="712" name="楕円 711"/>
        <xdr:cNvSpPr/>
      </xdr:nvSpPr>
      <xdr:spPr>
        <a:xfrm>
          <a:off x="15430500" y="159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97916</xdr:rowOff>
    </xdr:from>
    <xdr:ext cx="534377" cy="259045"/>
    <xdr:sp macro="" textlink="">
      <xdr:nvSpPr>
        <xdr:cNvPr id="713" name="テキスト ボックス 712"/>
        <xdr:cNvSpPr txBox="1"/>
      </xdr:nvSpPr>
      <xdr:spPr>
        <a:xfrm>
          <a:off x="15214111" y="1569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142918</xdr:rowOff>
    </xdr:from>
    <xdr:to>
      <xdr:col>76</xdr:col>
      <xdr:colOff>165100</xdr:colOff>
      <xdr:row>93</xdr:row>
      <xdr:rowOff>73068</xdr:rowOff>
    </xdr:to>
    <xdr:sp macro="" textlink="">
      <xdr:nvSpPr>
        <xdr:cNvPr id="714" name="楕円 713"/>
        <xdr:cNvSpPr/>
      </xdr:nvSpPr>
      <xdr:spPr>
        <a:xfrm>
          <a:off x="14541500" y="15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89595</xdr:rowOff>
    </xdr:from>
    <xdr:ext cx="534377" cy="259045"/>
    <xdr:sp macro="" textlink="">
      <xdr:nvSpPr>
        <xdr:cNvPr id="715" name="テキスト ボックス 714"/>
        <xdr:cNvSpPr txBox="1"/>
      </xdr:nvSpPr>
      <xdr:spPr>
        <a:xfrm>
          <a:off x="14325111" y="156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58382</xdr:rowOff>
    </xdr:from>
    <xdr:to>
      <xdr:col>72</xdr:col>
      <xdr:colOff>38100</xdr:colOff>
      <xdr:row>92</xdr:row>
      <xdr:rowOff>159982</xdr:rowOff>
    </xdr:to>
    <xdr:sp macro="" textlink="">
      <xdr:nvSpPr>
        <xdr:cNvPr id="716" name="楕円 715"/>
        <xdr:cNvSpPr/>
      </xdr:nvSpPr>
      <xdr:spPr>
        <a:xfrm>
          <a:off x="13652500" y="158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5059</xdr:rowOff>
    </xdr:from>
    <xdr:ext cx="534377" cy="259045"/>
    <xdr:sp macro="" textlink="">
      <xdr:nvSpPr>
        <xdr:cNvPr id="717" name="テキスト ボックス 716"/>
        <xdr:cNvSpPr txBox="1"/>
      </xdr:nvSpPr>
      <xdr:spPr>
        <a:xfrm>
          <a:off x="13436111" y="156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119715</xdr:rowOff>
    </xdr:from>
    <xdr:to>
      <xdr:col>67</xdr:col>
      <xdr:colOff>101600</xdr:colOff>
      <xdr:row>93</xdr:row>
      <xdr:rowOff>49865</xdr:rowOff>
    </xdr:to>
    <xdr:sp macro="" textlink="">
      <xdr:nvSpPr>
        <xdr:cNvPr id="718" name="楕円 717"/>
        <xdr:cNvSpPr/>
      </xdr:nvSpPr>
      <xdr:spPr>
        <a:xfrm>
          <a:off x="12763500" y="158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66392</xdr:rowOff>
    </xdr:from>
    <xdr:ext cx="534377" cy="259045"/>
    <xdr:sp macro="" textlink="">
      <xdr:nvSpPr>
        <xdr:cNvPr id="719" name="テキスト ボックス 718"/>
        <xdr:cNvSpPr txBox="1"/>
      </xdr:nvSpPr>
      <xdr:spPr>
        <a:xfrm>
          <a:off x="12547111" y="1566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43" name="直線コネクタ 742"/>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46"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47" name="直線コネクタ 746"/>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65977</xdr:rowOff>
    </xdr:from>
    <xdr:to>
      <xdr:col>116</xdr:col>
      <xdr:colOff>63500</xdr:colOff>
      <xdr:row>34</xdr:row>
      <xdr:rowOff>66739</xdr:rowOff>
    </xdr:to>
    <xdr:cxnSp macro="">
      <xdr:nvCxnSpPr>
        <xdr:cNvPr id="748" name="直線コネクタ 747"/>
        <xdr:cNvCxnSpPr/>
      </xdr:nvCxnSpPr>
      <xdr:spPr>
        <a:xfrm flipV="1">
          <a:off x="21323300" y="589527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59707</xdr:rowOff>
    </xdr:from>
    <xdr:ext cx="378565" cy="259045"/>
    <xdr:sp macro="" textlink="">
      <xdr:nvSpPr>
        <xdr:cNvPr id="749" name="諸支出金平均値テキスト"/>
        <xdr:cNvSpPr txBox="1"/>
      </xdr:nvSpPr>
      <xdr:spPr>
        <a:xfrm>
          <a:off x="22212300" y="6574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0" name="フローチャート: 判断 749"/>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66739</xdr:rowOff>
    </xdr:from>
    <xdr:to>
      <xdr:col>111</xdr:col>
      <xdr:colOff>177800</xdr:colOff>
      <xdr:row>34</xdr:row>
      <xdr:rowOff>83884</xdr:rowOff>
    </xdr:to>
    <xdr:cxnSp macro="">
      <xdr:nvCxnSpPr>
        <xdr:cNvPr id="751" name="直線コネクタ 750"/>
        <xdr:cNvCxnSpPr/>
      </xdr:nvCxnSpPr>
      <xdr:spPr>
        <a:xfrm flipV="1">
          <a:off x="20434300" y="589603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2" name="フローチャート: 判断 751"/>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36847</xdr:rowOff>
    </xdr:from>
    <xdr:ext cx="378565" cy="259045"/>
    <xdr:sp macro="" textlink="">
      <xdr:nvSpPr>
        <xdr:cNvPr id="753" name="テキスト ボックス 752"/>
        <xdr:cNvSpPr txBox="1"/>
      </xdr:nvSpPr>
      <xdr:spPr>
        <a:xfrm>
          <a:off x="21134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83884</xdr:rowOff>
    </xdr:from>
    <xdr:to>
      <xdr:col>107</xdr:col>
      <xdr:colOff>50800</xdr:colOff>
      <xdr:row>34</xdr:row>
      <xdr:rowOff>87503</xdr:rowOff>
    </xdr:to>
    <xdr:cxnSp macro="">
      <xdr:nvCxnSpPr>
        <xdr:cNvPr id="754" name="直線コネクタ 753"/>
        <xdr:cNvCxnSpPr/>
      </xdr:nvCxnSpPr>
      <xdr:spPr>
        <a:xfrm flipV="1">
          <a:off x="19545300" y="591318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113094</xdr:rowOff>
    </xdr:from>
    <xdr:to>
      <xdr:col>107</xdr:col>
      <xdr:colOff>101600</xdr:colOff>
      <xdr:row>39</xdr:row>
      <xdr:rowOff>43244</xdr:rowOff>
    </xdr:to>
    <xdr:sp macro="" textlink="">
      <xdr:nvSpPr>
        <xdr:cNvPr id="755" name="フローチャート: 判断 754"/>
        <xdr:cNvSpPr/>
      </xdr:nvSpPr>
      <xdr:spPr>
        <a:xfrm>
          <a:off x="20383500" y="6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34371</xdr:rowOff>
    </xdr:from>
    <xdr:ext cx="378565" cy="259045"/>
    <xdr:sp macro="" textlink="">
      <xdr:nvSpPr>
        <xdr:cNvPr id="756" name="テキスト ボックス 755"/>
        <xdr:cNvSpPr txBox="1"/>
      </xdr:nvSpPr>
      <xdr:spPr>
        <a:xfrm>
          <a:off x="20245017" y="672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87503</xdr:rowOff>
    </xdr:from>
    <xdr:to>
      <xdr:col>102</xdr:col>
      <xdr:colOff>114300</xdr:colOff>
      <xdr:row>34</xdr:row>
      <xdr:rowOff>94933</xdr:rowOff>
    </xdr:to>
    <xdr:cxnSp macro="">
      <xdr:nvCxnSpPr>
        <xdr:cNvPr id="757" name="直線コネクタ 756"/>
        <xdr:cNvCxnSpPr/>
      </xdr:nvCxnSpPr>
      <xdr:spPr>
        <a:xfrm flipV="1">
          <a:off x="18656300" y="591680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95948</xdr:rowOff>
    </xdr:from>
    <xdr:to>
      <xdr:col>102</xdr:col>
      <xdr:colOff>165100</xdr:colOff>
      <xdr:row>39</xdr:row>
      <xdr:rowOff>26098</xdr:rowOff>
    </xdr:to>
    <xdr:sp macro="" textlink="">
      <xdr:nvSpPr>
        <xdr:cNvPr id="758" name="フローチャート: 判断 757"/>
        <xdr:cNvSpPr/>
      </xdr:nvSpPr>
      <xdr:spPr>
        <a:xfrm>
          <a:off x="19494500" y="661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17225</xdr:rowOff>
    </xdr:from>
    <xdr:ext cx="378565" cy="259045"/>
    <xdr:sp macro="" textlink="">
      <xdr:nvSpPr>
        <xdr:cNvPr id="759" name="テキスト ボックス 758"/>
        <xdr:cNvSpPr txBox="1"/>
      </xdr:nvSpPr>
      <xdr:spPr>
        <a:xfrm>
          <a:off x="19356017" y="670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73851</xdr:rowOff>
    </xdr:from>
    <xdr:to>
      <xdr:col>98</xdr:col>
      <xdr:colOff>38100</xdr:colOff>
      <xdr:row>39</xdr:row>
      <xdr:rowOff>4001</xdr:rowOff>
    </xdr:to>
    <xdr:sp macro="" textlink="">
      <xdr:nvSpPr>
        <xdr:cNvPr id="760" name="フローチャート: 判断 759"/>
        <xdr:cNvSpPr/>
      </xdr:nvSpPr>
      <xdr:spPr>
        <a:xfrm>
          <a:off x="18605500" y="658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166578</xdr:rowOff>
    </xdr:from>
    <xdr:ext cx="378565" cy="259045"/>
    <xdr:sp macro="" textlink="">
      <xdr:nvSpPr>
        <xdr:cNvPr id="761" name="テキスト ボックス 760"/>
        <xdr:cNvSpPr txBox="1"/>
      </xdr:nvSpPr>
      <xdr:spPr>
        <a:xfrm>
          <a:off x="18467017" y="668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15177</xdr:rowOff>
    </xdr:from>
    <xdr:to>
      <xdr:col>116</xdr:col>
      <xdr:colOff>114300</xdr:colOff>
      <xdr:row>34</xdr:row>
      <xdr:rowOff>116777</xdr:rowOff>
    </xdr:to>
    <xdr:sp macro="" textlink="">
      <xdr:nvSpPr>
        <xdr:cNvPr id="767" name="楕円 766"/>
        <xdr:cNvSpPr/>
      </xdr:nvSpPr>
      <xdr:spPr>
        <a:xfrm>
          <a:off x="22110700" y="58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38054</xdr:rowOff>
    </xdr:from>
    <xdr:ext cx="469744" cy="259045"/>
    <xdr:sp macro="" textlink="">
      <xdr:nvSpPr>
        <xdr:cNvPr id="768" name="諸支出金該当値テキスト"/>
        <xdr:cNvSpPr txBox="1"/>
      </xdr:nvSpPr>
      <xdr:spPr>
        <a:xfrm>
          <a:off x="22212300" y="569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15939</xdr:rowOff>
    </xdr:from>
    <xdr:to>
      <xdr:col>112</xdr:col>
      <xdr:colOff>38100</xdr:colOff>
      <xdr:row>34</xdr:row>
      <xdr:rowOff>117539</xdr:rowOff>
    </xdr:to>
    <xdr:sp macro="" textlink="">
      <xdr:nvSpPr>
        <xdr:cNvPr id="769" name="楕円 768"/>
        <xdr:cNvSpPr/>
      </xdr:nvSpPr>
      <xdr:spPr>
        <a:xfrm>
          <a:off x="21272500" y="58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134066</xdr:rowOff>
    </xdr:from>
    <xdr:ext cx="469744" cy="259045"/>
    <xdr:sp macro="" textlink="">
      <xdr:nvSpPr>
        <xdr:cNvPr id="770" name="テキスト ボックス 769"/>
        <xdr:cNvSpPr txBox="1"/>
      </xdr:nvSpPr>
      <xdr:spPr>
        <a:xfrm>
          <a:off x="21088428" y="562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33084</xdr:rowOff>
    </xdr:from>
    <xdr:to>
      <xdr:col>107</xdr:col>
      <xdr:colOff>101600</xdr:colOff>
      <xdr:row>34</xdr:row>
      <xdr:rowOff>134684</xdr:rowOff>
    </xdr:to>
    <xdr:sp macro="" textlink="">
      <xdr:nvSpPr>
        <xdr:cNvPr id="771" name="楕円 770"/>
        <xdr:cNvSpPr/>
      </xdr:nvSpPr>
      <xdr:spPr>
        <a:xfrm>
          <a:off x="20383500" y="58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151211</xdr:rowOff>
    </xdr:from>
    <xdr:ext cx="469744" cy="259045"/>
    <xdr:sp macro="" textlink="">
      <xdr:nvSpPr>
        <xdr:cNvPr id="772" name="テキスト ボックス 771"/>
        <xdr:cNvSpPr txBox="1"/>
      </xdr:nvSpPr>
      <xdr:spPr>
        <a:xfrm>
          <a:off x="20199428" y="563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36703</xdr:rowOff>
    </xdr:from>
    <xdr:to>
      <xdr:col>102</xdr:col>
      <xdr:colOff>165100</xdr:colOff>
      <xdr:row>34</xdr:row>
      <xdr:rowOff>138303</xdr:rowOff>
    </xdr:to>
    <xdr:sp macro="" textlink="">
      <xdr:nvSpPr>
        <xdr:cNvPr id="773" name="楕円 772"/>
        <xdr:cNvSpPr/>
      </xdr:nvSpPr>
      <xdr:spPr>
        <a:xfrm>
          <a:off x="19494500" y="58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154830</xdr:rowOff>
    </xdr:from>
    <xdr:ext cx="469744" cy="259045"/>
    <xdr:sp macro="" textlink="">
      <xdr:nvSpPr>
        <xdr:cNvPr id="774" name="テキスト ボックス 773"/>
        <xdr:cNvSpPr txBox="1"/>
      </xdr:nvSpPr>
      <xdr:spPr>
        <a:xfrm>
          <a:off x="19310428" y="564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44133</xdr:rowOff>
    </xdr:from>
    <xdr:to>
      <xdr:col>98</xdr:col>
      <xdr:colOff>38100</xdr:colOff>
      <xdr:row>34</xdr:row>
      <xdr:rowOff>145733</xdr:rowOff>
    </xdr:to>
    <xdr:sp macro="" textlink="">
      <xdr:nvSpPr>
        <xdr:cNvPr id="775" name="楕円 774"/>
        <xdr:cNvSpPr/>
      </xdr:nvSpPr>
      <xdr:spPr>
        <a:xfrm>
          <a:off x="18605500" y="58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162260</xdr:rowOff>
    </xdr:from>
    <xdr:ext cx="469744" cy="259045"/>
    <xdr:sp macro="" textlink="">
      <xdr:nvSpPr>
        <xdr:cNvPr id="776" name="テキスト ボックス 775"/>
        <xdr:cNvSpPr txBox="1"/>
      </xdr:nvSpPr>
      <xdr:spPr>
        <a:xfrm>
          <a:off x="18421428" y="564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目的別歳出の住民一人当たりのコストで見ると，総務費，民生費，衛生費，土木費などは，類似団体平均値とほぼ同水準となっているが，議会費，労働費は，類似団体内の最大値となっている。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中でも，公債費については，過去の投資的事業の財源として発行した地方債や合併に伴う承継などより，元利償還金の歳出に占める割合が大きいことが要因となっていることから，類似団体の平均値を上回っている状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なお，諸支出金については，債務負担行為による天応第２期埋立地の用地取得にかかるもので，毎年度の取得額が高額であるため，類似団体の平均値を上回っている状況である。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前年度決算に伴う積立等を行ったほか，前年度より１０億円増の繰入れを行ったため，前年度と比較して約９億円減少し，また，標準財政規模が約１４億円減少したこともあり，標準財政規模比では，前年度と比較して</a:t>
          </a:r>
          <a:r>
            <a:rPr kumimoji="1" lang="en-US" altLang="ja-JP" sz="1200">
              <a:latin typeface="ＭＳ ゴシック" pitchFamily="49" charset="-128"/>
              <a:ea typeface="ＭＳ ゴシック" pitchFamily="49" charset="-128"/>
            </a:rPr>
            <a:t>1.19</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13.71</a:t>
          </a:r>
          <a:r>
            <a:rPr kumimoji="1" lang="ja-JP" altLang="en-US" sz="1200">
              <a:latin typeface="ＭＳ ゴシック" pitchFamily="49" charset="-128"/>
              <a:ea typeface="ＭＳ ゴシック" pitchFamily="49" charset="-128"/>
            </a:rPr>
            <a:t>％となった。実質収支額については，前年度と比較して約２億１千万円減少したことにより，標準財政規模比では，</a:t>
          </a:r>
          <a:r>
            <a:rPr kumimoji="1" lang="en-US" altLang="ja-JP" sz="1200">
              <a:latin typeface="ＭＳ ゴシック" pitchFamily="49" charset="-128"/>
              <a:ea typeface="ＭＳ ゴシック" pitchFamily="49" charset="-128"/>
            </a:rPr>
            <a:t>0.32</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1.88</a:t>
          </a:r>
          <a:r>
            <a:rPr kumimoji="1" lang="ja-JP" altLang="en-US" sz="1200">
              <a:latin typeface="ＭＳ ゴシック" pitchFamily="49" charset="-128"/>
              <a:ea typeface="ＭＳ ゴシック" pitchFamily="49" charset="-128"/>
            </a:rPr>
            <a:t>％となった。実質単年度収支の標準財政規模比は，前年度と比較して</a:t>
          </a:r>
          <a:r>
            <a:rPr kumimoji="1" lang="en-US" altLang="ja-JP" sz="1200">
              <a:latin typeface="ＭＳ ゴシック" pitchFamily="49" charset="-128"/>
              <a:ea typeface="ＭＳ ゴシック" pitchFamily="49" charset="-128"/>
            </a:rPr>
            <a:t>1.51</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1.93</a:t>
          </a:r>
          <a:r>
            <a:rPr kumimoji="1" lang="ja-JP" altLang="en-US" sz="1200">
              <a:latin typeface="ＭＳ ゴシック" pitchFamily="49" charset="-128"/>
              <a:ea typeface="ＭＳ ゴシック" pitchFamily="49" charset="-128"/>
            </a:rPr>
            <a:t>％となった。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一般会計の実質収支額は，約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億円の黒字，公営企業を除く特別会計の実質収支額についても国民健康保険事業（事業勘定）ほか２会計で黒字となったことにより約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億円の黒字となった。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また，公営企業会計等の資金剰余額については，水道事業会計ほか３会計で黒字となったことにより約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億８千万円の資金剰余となった。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2"/>
      <c r="DK1" s="162"/>
      <c r="DL1" s="162"/>
      <c r="DM1" s="162"/>
      <c r="DN1" s="162"/>
      <c r="DO1" s="162"/>
    </row>
    <row r="2" spans="1:119" ht="24.75" thickBot="1" x14ac:dyDescent="0.2">
      <c r="A2" s="161"/>
      <c r="B2" s="164" t="s">
        <v>76</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1"/>
      <c r="DK3" s="161"/>
      <c r="DL3" s="161"/>
      <c r="DM3" s="161"/>
      <c r="DN3" s="161"/>
      <c r="DO3" s="161"/>
    </row>
    <row r="4" spans="1:119" ht="18.75" customHeight="1" x14ac:dyDescent="0.15">
      <c r="A4" s="162"/>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98198247</v>
      </c>
      <c r="BO4" s="410"/>
      <c r="BP4" s="410"/>
      <c r="BQ4" s="410"/>
      <c r="BR4" s="410"/>
      <c r="BS4" s="410"/>
      <c r="BT4" s="410"/>
      <c r="BU4" s="411"/>
      <c r="BV4" s="409">
        <v>98341849</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1.9</v>
      </c>
      <c r="CU4" s="416"/>
      <c r="CV4" s="416"/>
      <c r="CW4" s="416"/>
      <c r="CX4" s="416"/>
      <c r="CY4" s="416"/>
      <c r="CZ4" s="416"/>
      <c r="DA4" s="417"/>
      <c r="DB4" s="415">
        <v>2.2000000000000002</v>
      </c>
      <c r="DC4" s="416"/>
      <c r="DD4" s="416"/>
      <c r="DE4" s="416"/>
      <c r="DF4" s="416"/>
      <c r="DG4" s="416"/>
      <c r="DH4" s="416"/>
      <c r="DI4" s="417"/>
      <c r="DJ4" s="161"/>
      <c r="DK4" s="161"/>
      <c r="DL4" s="161"/>
      <c r="DM4" s="161"/>
      <c r="DN4" s="161"/>
      <c r="DO4" s="161"/>
    </row>
    <row r="5" spans="1:119" ht="18.75" customHeight="1" x14ac:dyDescent="0.15">
      <c r="A5" s="162"/>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96768221</v>
      </c>
      <c r="BO5" s="447"/>
      <c r="BP5" s="447"/>
      <c r="BQ5" s="447"/>
      <c r="BR5" s="447"/>
      <c r="BS5" s="447"/>
      <c r="BT5" s="447"/>
      <c r="BU5" s="448"/>
      <c r="BV5" s="446">
        <v>96911898</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98.1</v>
      </c>
      <c r="CU5" s="444"/>
      <c r="CV5" s="444"/>
      <c r="CW5" s="444"/>
      <c r="CX5" s="444"/>
      <c r="CY5" s="444"/>
      <c r="CZ5" s="444"/>
      <c r="DA5" s="445"/>
      <c r="DB5" s="443">
        <v>97.7</v>
      </c>
      <c r="DC5" s="444"/>
      <c r="DD5" s="444"/>
      <c r="DE5" s="444"/>
      <c r="DF5" s="444"/>
      <c r="DG5" s="444"/>
      <c r="DH5" s="444"/>
      <c r="DI5" s="445"/>
      <c r="DJ5" s="161"/>
      <c r="DK5" s="161"/>
      <c r="DL5" s="161"/>
      <c r="DM5" s="161"/>
      <c r="DN5" s="161"/>
      <c r="DO5" s="161"/>
    </row>
    <row r="6" spans="1:119" ht="18.75" customHeight="1" x14ac:dyDescent="0.15">
      <c r="A6" s="162"/>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1430026</v>
      </c>
      <c r="BO6" s="447"/>
      <c r="BP6" s="447"/>
      <c r="BQ6" s="447"/>
      <c r="BR6" s="447"/>
      <c r="BS6" s="447"/>
      <c r="BT6" s="447"/>
      <c r="BU6" s="448"/>
      <c r="BV6" s="446">
        <v>1429951</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105.1</v>
      </c>
      <c r="CU6" s="484"/>
      <c r="CV6" s="484"/>
      <c r="CW6" s="484"/>
      <c r="CX6" s="484"/>
      <c r="CY6" s="484"/>
      <c r="CZ6" s="484"/>
      <c r="DA6" s="485"/>
      <c r="DB6" s="483">
        <v>104.8</v>
      </c>
      <c r="DC6" s="484"/>
      <c r="DD6" s="484"/>
      <c r="DE6" s="484"/>
      <c r="DF6" s="484"/>
      <c r="DG6" s="484"/>
      <c r="DH6" s="484"/>
      <c r="DI6" s="485"/>
      <c r="DJ6" s="161"/>
      <c r="DK6" s="161"/>
      <c r="DL6" s="161"/>
      <c r="DM6" s="161"/>
      <c r="DN6" s="161"/>
      <c r="DO6" s="161"/>
    </row>
    <row r="7" spans="1:119" ht="18.75" customHeight="1" x14ac:dyDescent="0.15">
      <c r="A7" s="162"/>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101</v>
      </c>
      <c r="AV7" s="479"/>
      <c r="AW7" s="479"/>
      <c r="AX7" s="479"/>
      <c r="AY7" s="480" t="s">
        <v>102</v>
      </c>
      <c r="AZ7" s="481"/>
      <c r="BA7" s="481"/>
      <c r="BB7" s="481"/>
      <c r="BC7" s="481"/>
      <c r="BD7" s="481"/>
      <c r="BE7" s="481"/>
      <c r="BF7" s="481"/>
      <c r="BG7" s="481"/>
      <c r="BH7" s="481"/>
      <c r="BI7" s="481"/>
      <c r="BJ7" s="481"/>
      <c r="BK7" s="481"/>
      <c r="BL7" s="481"/>
      <c r="BM7" s="482"/>
      <c r="BN7" s="446">
        <v>380380</v>
      </c>
      <c r="BO7" s="447"/>
      <c r="BP7" s="447"/>
      <c r="BQ7" s="447"/>
      <c r="BR7" s="447"/>
      <c r="BS7" s="447"/>
      <c r="BT7" s="447"/>
      <c r="BU7" s="448"/>
      <c r="BV7" s="446">
        <v>171058</v>
      </c>
      <c r="BW7" s="447"/>
      <c r="BX7" s="447"/>
      <c r="BY7" s="447"/>
      <c r="BZ7" s="447"/>
      <c r="CA7" s="447"/>
      <c r="CB7" s="447"/>
      <c r="CC7" s="448"/>
      <c r="CD7" s="449" t="s">
        <v>103</v>
      </c>
      <c r="CE7" s="450"/>
      <c r="CF7" s="450"/>
      <c r="CG7" s="450"/>
      <c r="CH7" s="450"/>
      <c r="CI7" s="450"/>
      <c r="CJ7" s="450"/>
      <c r="CK7" s="450"/>
      <c r="CL7" s="450"/>
      <c r="CM7" s="450"/>
      <c r="CN7" s="450"/>
      <c r="CO7" s="450"/>
      <c r="CP7" s="450"/>
      <c r="CQ7" s="450"/>
      <c r="CR7" s="450"/>
      <c r="CS7" s="451"/>
      <c r="CT7" s="446">
        <v>55840483</v>
      </c>
      <c r="CU7" s="447"/>
      <c r="CV7" s="447"/>
      <c r="CW7" s="447"/>
      <c r="CX7" s="447"/>
      <c r="CY7" s="447"/>
      <c r="CZ7" s="447"/>
      <c r="DA7" s="448"/>
      <c r="DB7" s="446">
        <v>57232790</v>
      </c>
      <c r="DC7" s="447"/>
      <c r="DD7" s="447"/>
      <c r="DE7" s="447"/>
      <c r="DF7" s="447"/>
      <c r="DG7" s="447"/>
      <c r="DH7" s="447"/>
      <c r="DI7" s="448"/>
      <c r="DJ7" s="161"/>
      <c r="DK7" s="161"/>
      <c r="DL7" s="161"/>
      <c r="DM7" s="161"/>
      <c r="DN7" s="161"/>
      <c r="DO7" s="161"/>
    </row>
    <row r="8" spans="1:119" ht="18.75" customHeight="1" thickBot="1" x14ac:dyDescent="0.2">
      <c r="A8" s="162"/>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104</v>
      </c>
      <c r="AN8" s="476"/>
      <c r="AO8" s="476"/>
      <c r="AP8" s="476"/>
      <c r="AQ8" s="476"/>
      <c r="AR8" s="476"/>
      <c r="AS8" s="476"/>
      <c r="AT8" s="477"/>
      <c r="AU8" s="478" t="s">
        <v>97</v>
      </c>
      <c r="AV8" s="479"/>
      <c r="AW8" s="479"/>
      <c r="AX8" s="479"/>
      <c r="AY8" s="480" t="s">
        <v>105</v>
      </c>
      <c r="AZ8" s="481"/>
      <c r="BA8" s="481"/>
      <c r="BB8" s="481"/>
      <c r="BC8" s="481"/>
      <c r="BD8" s="481"/>
      <c r="BE8" s="481"/>
      <c r="BF8" s="481"/>
      <c r="BG8" s="481"/>
      <c r="BH8" s="481"/>
      <c r="BI8" s="481"/>
      <c r="BJ8" s="481"/>
      <c r="BK8" s="481"/>
      <c r="BL8" s="481"/>
      <c r="BM8" s="482"/>
      <c r="BN8" s="446">
        <v>1049646</v>
      </c>
      <c r="BO8" s="447"/>
      <c r="BP8" s="447"/>
      <c r="BQ8" s="447"/>
      <c r="BR8" s="447"/>
      <c r="BS8" s="447"/>
      <c r="BT8" s="447"/>
      <c r="BU8" s="448"/>
      <c r="BV8" s="446">
        <v>1258893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0.61</v>
      </c>
      <c r="DC8" s="487"/>
      <c r="DD8" s="487"/>
      <c r="DE8" s="487"/>
      <c r="DF8" s="487"/>
      <c r="DG8" s="487"/>
      <c r="DH8" s="487"/>
      <c r="DI8" s="488"/>
      <c r="DJ8" s="161"/>
      <c r="DK8" s="161"/>
      <c r="DL8" s="161"/>
      <c r="DM8" s="161"/>
      <c r="DN8" s="161"/>
      <c r="DO8" s="161"/>
    </row>
    <row r="9" spans="1:119" ht="18.75" customHeight="1" thickBot="1" x14ac:dyDescent="0.2">
      <c r="A9" s="162"/>
      <c r="B9" s="440" t="s">
        <v>107</v>
      </c>
      <c r="C9" s="441"/>
      <c r="D9" s="441"/>
      <c r="E9" s="441"/>
      <c r="F9" s="441"/>
      <c r="G9" s="441"/>
      <c r="H9" s="441"/>
      <c r="I9" s="441"/>
      <c r="J9" s="441"/>
      <c r="K9" s="489"/>
      <c r="L9" s="490" t="s">
        <v>108</v>
      </c>
      <c r="M9" s="491"/>
      <c r="N9" s="491"/>
      <c r="O9" s="491"/>
      <c r="P9" s="491"/>
      <c r="Q9" s="492"/>
      <c r="R9" s="493">
        <v>228552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97</v>
      </c>
      <c r="AV9" s="479"/>
      <c r="AW9" s="479"/>
      <c r="AX9" s="479"/>
      <c r="AY9" s="480" t="s">
        <v>111</v>
      </c>
      <c r="AZ9" s="481"/>
      <c r="BA9" s="481"/>
      <c r="BB9" s="481"/>
      <c r="BC9" s="481"/>
      <c r="BD9" s="481"/>
      <c r="BE9" s="481"/>
      <c r="BF9" s="481"/>
      <c r="BG9" s="481"/>
      <c r="BH9" s="481"/>
      <c r="BI9" s="481"/>
      <c r="BJ9" s="481"/>
      <c r="BK9" s="481"/>
      <c r="BL9" s="481"/>
      <c r="BM9" s="482"/>
      <c r="BN9" s="446">
        <v>-209247</v>
      </c>
      <c r="BO9" s="447"/>
      <c r="BP9" s="447"/>
      <c r="BQ9" s="447"/>
      <c r="BR9" s="447"/>
      <c r="BS9" s="447"/>
      <c r="BT9" s="447"/>
      <c r="BU9" s="448"/>
      <c r="BV9" s="446">
        <v>-741004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20</v>
      </c>
      <c r="CU9" s="444"/>
      <c r="CV9" s="444"/>
      <c r="CW9" s="444"/>
      <c r="CX9" s="444"/>
      <c r="CY9" s="444"/>
      <c r="CZ9" s="444"/>
      <c r="DA9" s="445"/>
      <c r="DB9" s="443">
        <v>20.9</v>
      </c>
      <c r="DC9" s="444"/>
      <c r="DD9" s="444"/>
      <c r="DE9" s="444"/>
      <c r="DF9" s="444"/>
      <c r="DG9" s="444"/>
      <c r="DH9" s="444"/>
      <c r="DI9" s="445"/>
      <c r="DJ9" s="161"/>
      <c r="DK9" s="161"/>
      <c r="DL9" s="161"/>
      <c r="DM9" s="161"/>
      <c r="DN9" s="161"/>
      <c r="DO9" s="161"/>
    </row>
    <row r="10" spans="1:119" ht="18.75" customHeight="1" thickBot="1" x14ac:dyDescent="0.2">
      <c r="A10" s="162"/>
      <c r="B10" s="440"/>
      <c r="C10" s="441"/>
      <c r="D10" s="441"/>
      <c r="E10" s="441"/>
      <c r="F10" s="441"/>
      <c r="G10" s="441"/>
      <c r="H10" s="441"/>
      <c r="I10" s="441"/>
      <c r="J10" s="441"/>
      <c r="K10" s="489"/>
      <c r="L10" s="496" t="s">
        <v>113</v>
      </c>
      <c r="M10" s="476"/>
      <c r="N10" s="476"/>
      <c r="O10" s="476"/>
      <c r="P10" s="476"/>
      <c r="Q10" s="477"/>
      <c r="R10" s="497">
        <v>239973</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629223</v>
      </c>
      <c r="BO10" s="447"/>
      <c r="BP10" s="447"/>
      <c r="BQ10" s="447"/>
      <c r="BR10" s="447"/>
      <c r="BS10" s="447"/>
      <c r="BT10" s="447"/>
      <c r="BU10" s="448"/>
      <c r="BV10" s="446">
        <v>999461</v>
      </c>
      <c r="BW10" s="447"/>
      <c r="BX10" s="447"/>
      <c r="BY10" s="447"/>
      <c r="BZ10" s="447"/>
      <c r="CA10" s="447"/>
      <c r="CB10" s="447"/>
      <c r="CC10" s="448"/>
      <c r="CD10" s="166" t="s">
        <v>117</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1"/>
      <c r="DK11" s="161"/>
      <c r="DL11" s="161"/>
      <c r="DM11" s="161"/>
      <c r="DN11" s="161"/>
      <c r="DO11" s="161"/>
    </row>
    <row r="12" spans="1:119" ht="18.75" customHeight="1" x14ac:dyDescent="0.15">
      <c r="A12" s="162"/>
      <c r="B12" s="506" t="s">
        <v>126</v>
      </c>
      <c r="C12" s="507"/>
      <c r="D12" s="507"/>
      <c r="E12" s="507"/>
      <c r="F12" s="507"/>
      <c r="G12" s="507"/>
      <c r="H12" s="507"/>
      <c r="I12" s="507"/>
      <c r="J12" s="507"/>
      <c r="K12" s="508"/>
      <c r="L12" s="515" t="s">
        <v>127</v>
      </c>
      <c r="M12" s="516"/>
      <c r="N12" s="516"/>
      <c r="O12" s="516"/>
      <c r="P12" s="516"/>
      <c r="Q12" s="517"/>
      <c r="R12" s="518">
        <v>227965</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1500000</v>
      </c>
      <c r="BO12" s="447"/>
      <c r="BP12" s="447"/>
      <c r="BQ12" s="447"/>
      <c r="BR12" s="447"/>
      <c r="BS12" s="447"/>
      <c r="BT12" s="447"/>
      <c r="BU12" s="448"/>
      <c r="BV12" s="446">
        <v>500000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134</v>
      </c>
      <c r="DC12" s="487"/>
      <c r="DD12" s="487"/>
      <c r="DE12" s="487"/>
      <c r="DF12" s="487"/>
      <c r="DG12" s="487"/>
      <c r="DH12" s="487"/>
      <c r="DI12" s="488"/>
      <c r="DJ12" s="161"/>
      <c r="DK12" s="161"/>
      <c r="DL12" s="161"/>
      <c r="DM12" s="161"/>
      <c r="DN12" s="161"/>
      <c r="DO12" s="161"/>
    </row>
    <row r="13" spans="1:119" ht="18.75" customHeight="1" x14ac:dyDescent="0.15">
      <c r="A13" s="162"/>
      <c r="B13" s="509"/>
      <c r="C13" s="510"/>
      <c r="D13" s="510"/>
      <c r="E13" s="510"/>
      <c r="F13" s="510"/>
      <c r="G13" s="510"/>
      <c r="H13" s="510"/>
      <c r="I13" s="510"/>
      <c r="J13" s="510"/>
      <c r="K13" s="511"/>
      <c r="L13" s="172"/>
      <c r="M13" s="534" t="s">
        <v>135</v>
      </c>
      <c r="N13" s="535"/>
      <c r="O13" s="535"/>
      <c r="P13" s="535"/>
      <c r="Q13" s="536"/>
      <c r="R13" s="527">
        <v>224757</v>
      </c>
      <c r="S13" s="528"/>
      <c r="T13" s="528"/>
      <c r="U13" s="528"/>
      <c r="V13" s="529"/>
      <c r="W13" s="462" t="s">
        <v>136</v>
      </c>
      <c r="X13" s="463"/>
      <c r="Y13" s="463"/>
      <c r="Z13" s="463"/>
      <c r="AA13" s="463"/>
      <c r="AB13" s="453"/>
      <c r="AC13" s="497">
        <v>2940</v>
      </c>
      <c r="AD13" s="498"/>
      <c r="AE13" s="498"/>
      <c r="AF13" s="498"/>
      <c r="AG13" s="537"/>
      <c r="AH13" s="497">
        <v>3020</v>
      </c>
      <c r="AI13" s="498"/>
      <c r="AJ13" s="498"/>
      <c r="AK13" s="498"/>
      <c r="AL13" s="499"/>
      <c r="AM13" s="475" t="s">
        <v>137</v>
      </c>
      <c r="AN13" s="476"/>
      <c r="AO13" s="476"/>
      <c r="AP13" s="476"/>
      <c r="AQ13" s="476"/>
      <c r="AR13" s="476"/>
      <c r="AS13" s="476"/>
      <c r="AT13" s="477"/>
      <c r="AU13" s="478" t="s">
        <v>131</v>
      </c>
      <c r="AV13" s="479"/>
      <c r="AW13" s="479"/>
      <c r="AX13" s="479"/>
      <c r="AY13" s="480" t="s">
        <v>138</v>
      </c>
      <c r="AZ13" s="481"/>
      <c r="BA13" s="481"/>
      <c r="BB13" s="481"/>
      <c r="BC13" s="481"/>
      <c r="BD13" s="481"/>
      <c r="BE13" s="481"/>
      <c r="BF13" s="481"/>
      <c r="BG13" s="481"/>
      <c r="BH13" s="481"/>
      <c r="BI13" s="481"/>
      <c r="BJ13" s="481"/>
      <c r="BK13" s="481"/>
      <c r="BL13" s="481"/>
      <c r="BM13" s="482"/>
      <c r="BN13" s="446">
        <v>-1080024</v>
      </c>
      <c r="BO13" s="447"/>
      <c r="BP13" s="447"/>
      <c r="BQ13" s="447"/>
      <c r="BR13" s="447"/>
      <c r="BS13" s="447"/>
      <c r="BT13" s="447"/>
      <c r="BU13" s="448"/>
      <c r="BV13" s="446">
        <v>-241543</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11</v>
      </c>
      <c r="CU13" s="444"/>
      <c r="CV13" s="444"/>
      <c r="CW13" s="444"/>
      <c r="CX13" s="444"/>
      <c r="CY13" s="444"/>
      <c r="CZ13" s="444"/>
      <c r="DA13" s="445"/>
      <c r="DB13" s="443">
        <v>11.3</v>
      </c>
      <c r="DC13" s="444"/>
      <c r="DD13" s="444"/>
      <c r="DE13" s="444"/>
      <c r="DF13" s="444"/>
      <c r="DG13" s="444"/>
      <c r="DH13" s="444"/>
      <c r="DI13" s="445"/>
      <c r="DJ13" s="161"/>
      <c r="DK13" s="161"/>
      <c r="DL13" s="161"/>
      <c r="DM13" s="161"/>
      <c r="DN13" s="161"/>
      <c r="DO13" s="161"/>
    </row>
    <row r="14" spans="1:119" ht="18.75" customHeight="1" thickBot="1" x14ac:dyDescent="0.2">
      <c r="A14" s="162"/>
      <c r="B14" s="509"/>
      <c r="C14" s="510"/>
      <c r="D14" s="510"/>
      <c r="E14" s="510"/>
      <c r="F14" s="510"/>
      <c r="G14" s="510"/>
      <c r="H14" s="510"/>
      <c r="I14" s="510"/>
      <c r="J14" s="510"/>
      <c r="K14" s="511"/>
      <c r="L14" s="524" t="s">
        <v>140</v>
      </c>
      <c r="M14" s="525"/>
      <c r="N14" s="525"/>
      <c r="O14" s="525"/>
      <c r="P14" s="525"/>
      <c r="Q14" s="526"/>
      <c r="R14" s="527">
        <v>231008</v>
      </c>
      <c r="S14" s="528"/>
      <c r="T14" s="528"/>
      <c r="U14" s="528"/>
      <c r="V14" s="529"/>
      <c r="W14" s="436"/>
      <c r="X14" s="437"/>
      <c r="Y14" s="437"/>
      <c r="Z14" s="437"/>
      <c r="AA14" s="437"/>
      <c r="AB14" s="426"/>
      <c r="AC14" s="530">
        <v>2.9</v>
      </c>
      <c r="AD14" s="531"/>
      <c r="AE14" s="531"/>
      <c r="AF14" s="531"/>
      <c r="AG14" s="532"/>
      <c r="AH14" s="530">
        <v>2.9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82.1</v>
      </c>
      <c r="CU14" s="542"/>
      <c r="CV14" s="542"/>
      <c r="CW14" s="542"/>
      <c r="CX14" s="542"/>
      <c r="CY14" s="542"/>
      <c r="CZ14" s="542"/>
      <c r="DA14" s="543"/>
      <c r="DB14" s="541">
        <v>91</v>
      </c>
      <c r="DC14" s="542"/>
      <c r="DD14" s="542"/>
      <c r="DE14" s="542"/>
      <c r="DF14" s="542"/>
      <c r="DG14" s="542"/>
      <c r="DH14" s="542"/>
      <c r="DI14" s="543"/>
      <c r="DJ14" s="161"/>
      <c r="DK14" s="161"/>
      <c r="DL14" s="161"/>
      <c r="DM14" s="161"/>
      <c r="DN14" s="161"/>
      <c r="DO14" s="161"/>
    </row>
    <row r="15" spans="1:119" ht="18.75" customHeight="1" x14ac:dyDescent="0.15">
      <c r="A15" s="162"/>
      <c r="B15" s="509"/>
      <c r="C15" s="510"/>
      <c r="D15" s="510"/>
      <c r="E15" s="510"/>
      <c r="F15" s="510"/>
      <c r="G15" s="510"/>
      <c r="H15" s="510"/>
      <c r="I15" s="510"/>
      <c r="J15" s="510"/>
      <c r="K15" s="511"/>
      <c r="L15" s="172"/>
      <c r="M15" s="534" t="s">
        <v>135</v>
      </c>
      <c r="N15" s="535"/>
      <c r="O15" s="535"/>
      <c r="P15" s="535"/>
      <c r="Q15" s="536"/>
      <c r="R15" s="527">
        <v>227891</v>
      </c>
      <c r="S15" s="528"/>
      <c r="T15" s="528"/>
      <c r="U15" s="528"/>
      <c r="V15" s="529"/>
      <c r="W15" s="462" t="s">
        <v>142</v>
      </c>
      <c r="X15" s="463"/>
      <c r="Y15" s="463"/>
      <c r="Z15" s="463"/>
      <c r="AA15" s="463"/>
      <c r="AB15" s="453"/>
      <c r="AC15" s="497">
        <v>29443</v>
      </c>
      <c r="AD15" s="498"/>
      <c r="AE15" s="498"/>
      <c r="AF15" s="498"/>
      <c r="AG15" s="537"/>
      <c r="AH15" s="497">
        <v>30590</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26220891</v>
      </c>
      <c r="BO15" s="410"/>
      <c r="BP15" s="410"/>
      <c r="BQ15" s="410"/>
      <c r="BR15" s="410"/>
      <c r="BS15" s="410"/>
      <c r="BT15" s="410"/>
      <c r="BU15" s="411"/>
      <c r="BV15" s="409">
        <v>26543687</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28.9</v>
      </c>
      <c r="AD16" s="531"/>
      <c r="AE16" s="531"/>
      <c r="AF16" s="531"/>
      <c r="AG16" s="532"/>
      <c r="AH16" s="530">
        <v>29</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43189310</v>
      </c>
      <c r="BO16" s="447"/>
      <c r="BP16" s="447"/>
      <c r="BQ16" s="447"/>
      <c r="BR16" s="447"/>
      <c r="BS16" s="447"/>
      <c r="BT16" s="447"/>
      <c r="BU16" s="448"/>
      <c r="BV16" s="446">
        <v>43888657</v>
      </c>
      <c r="BW16" s="447"/>
      <c r="BX16" s="447"/>
      <c r="BY16" s="447"/>
      <c r="BZ16" s="447"/>
      <c r="CA16" s="447"/>
      <c r="CB16" s="447"/>
      <c r="CC16" s="448"/>
      <c r="CD16" s="17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1"/>
      <c r="DK16" s="161"/>
      <c r="DL16" s="161"/>
      <c r="DM16" s="161"/>
      <c r="DN16" s="161"/>
      <c r="DO16" s="161"/>
    </row>
    <row r="17" spans="1:119" ht="18.75" customHeight="1" thickBot="1" x14ac:dyDescent="0.2">
      <c r="A17" s="162"/>
      <c r="B17" s="512"/>
      <c r="C17" s="513"/>
      <c r="D17" s="513"/>
      <c r="E17" s="513"/>
      <c r="F17" s="513"/>
      <c r="G17" s="513"/>
      <c r="H17" s="513"/>
      <c r="I17" s="513"/>
      <c r="J17" s="513"/>
      <c r="K17" s="514"/>
      <c r="L17" s="177"/>
      <c r="M17" s="550" t="s">
        <v>148</v>
      </c>
      <c r="N17" s="551"/>
      <c r="O17" s="551"/>
      <c r="P17" s="551"/>
      <c r="Q17" s="552"/>
      <c r="R17" s="547" t="s">
        <v>149</v>
      </c>
      <c r="S17" s="548"/>
      <c r="T17" s="548"/>
      <c r="U17" s="548"/>
      <c r="V17" s="549"/>
      <c r="W17" s="462" t="s">
        <v>150</v>
      </c>
      <c r="X17" s="463"/>
      <c r="Y17" s="463"/>
      <c r="Z17" s="463"/>
      <c r="AA17" s="463"/>
      <c r="AB17" s="453"/>
      <c r="AC17" s="497">
        <v>69401</v>
      </c>
      <c r="AD17" s="498"/>
      <c r="AE17" s="498"/>
      <c r="AF17" s="498"/>
      <c r="AG17" s="537"/>
      <c r="AH17" s="497">
        <v>71953</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33465399</v>
      </c>
      <c r="BO17" s="447"/>
      <c r="BP17" s="447"/>
      <c r="BQ17" s="447"/>
      <c r="BR17" s="447"/>
      <c r="BS17" s="447"/>
      <c r="BT17" s="447"/>
      <c r="BU17" s="448"/>
      <c r="BV17" s="446">
        <v>33819447</v>
      </c>
      <c r="BW17" s="447"/>
      <c r="BX17" s="447"/>
      <c r="BY17" s="447"/>
      <c r="BZ17" s="447"/>
      <c r="CA17" s="447"/>
      <c r="CB17" s="447"/>
      <c r="CC17" s="448"/>
      <c r="CD17" s="17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1"/>
      <c r="DK17" s="161"/>
      <c r="DL17" s="161"/>
      <c r="DM17" s="161"/>
      <c r="DN17" s="161"/>
      <c r="DO17" s="161"/>
    </row>
    <row r="18" spans="1:119" ht="18.75" customHeight="1" thickBot="1" x14ac:dyDescent="0.2">
      <c r="A18" s="162"/>
      <c r="B18" s="557" t="s">
        <v>152</v>
      </c>
      <c r="C18" s="489"/>
      <c r="D18" s="489"/>
      <c r="E18" s="558"/>
      <c r="F18" s="558"/>
      <c r="G18" s="558"/>
      <c r="H18" s="558"/>
      <c r="I18" s="558"/>
      <c r="J18" s="558"/>
      <c r="K18" s="558"/>
      <c r="L18" s="559">
        <v>352.8</v>
      </c>
      <c r="M18" s="559"/>
      <c r="N18" s="559"/>
      <c r="O18" s="559"/>
      <c r="P18" s="559"/>
      <c r="Q18" s="559"/>
      <c r="R18" s="560"/>
      <c r="S18" s="560"/>
      <c r="T18" s="560"/>
      <c r="U18" s="560"/>
      <c r="V18" s="561"/>
      <c r="W18" s="464"/>
      <c r="X18" s="465"/>
      <c r="Y18" s="465"/>
      <c r="Z18" s="465"/>
      <c r="AA18" s="465"/>
      <c r="AB18" s="456"/>
      <c r="AC18" s="562">
        <v>68.2</v>
      </c>
      <c r="AD18" s="563"/>
      <c r="AE18" s="563"/>
      <c r="AF18" s="563"/>
      <c r="AG18" s="564"/>
      <c r="AH18" s="562">
        <v>68.2</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55993336</v>
      </c>
      <c r="BO18" s="447"/>
      <c r="BP18" s="447"/>
      <c r="BQ18" s="447"/>
      <c r="BR18" s="447"/>
      <c r="BS18" s="447"/>
      <c r="BT18" s="447"/>
      <c r="BU18" s="448"/>
      <c r="BV18" s="446">
        <v>56653980</v>
      </c>
      <c r="BW18" s="447"/>
      <c r="BX18" s="447"/>
      <c r="BY18" s="447"/>
      <c r="BZ18" s="447"/>
      <c r="CA18" s="447"/>
      <c r="CB18" s="447"/>
      <c r="CC18" s="448"/>
      <c r="CD18" s="17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1"/>
      <c r="DK18" s="161"/>
      <c r="DL18" s="161"/>
      <c r="DM18" s="161"/>
      <c r="DN18" s="161"/>
      <c r="DO18" s="161"/>
    </row>
    <row r="19" spans="1:119" ht="18.75" customHeight="1" thickBot="1" x14ac:dyDescent="0.2">
      <c r="A19" s="162"/>
      <c r="B19" s="557" t="s">
        <v>154</v>
      </c>
      <c r="C19" s="489"/>
      <c r="D19" s="489"/>
      <c r="E19" s="558"/>
      <c r="F19" s="558"/>
      <c r="G19" s="558"/>
      <c r="H19" s="558"/>
      <c r="I19" s="558"/>
      <c r="J19" s="558"/>
      <c r="K19" s="558"/>
      <c r="L19" s="566">
        <v>648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66005567</v>
      </c>
      <c r="BO19" s="447"/>
      <c r="BP19" s="447"/>
      <c r="BQ19" s="447"/>
      <c r="BR19" s="447"/>
      <c r="BS19" s="447"/>
      <c r="BT19" s="447"/>
      <c r="BU19" s="448"/>
      <c r="BV19" s="446">
        <v>66687776</v>
      </c>
      <c r="BW19" s="447"/>
      <c r="BX19" s="447"/>
      <c r="BY19" s="447"/>
      <c r="BZ19" s="447"/>
      <c r="CA19" s="447"/>
      <c r="CB19" s="447"/>
      <c r="CC19" s="448"/>
      <c r="CD19" s="17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1"/>
      <c r="DK19" s="161"/>
      <c r="DL19" s="161"/>
      <c r="DM19" s="161"/>
      <c r="DN19" s="161"/>
      <c r="DO19" s="161"/>
    </row>
    <row r="20" spans="1:119" ht="18.75" customHeight="1" thickBot="1" x14ac:dyDescent="0.2">
      <c r="A20" s="162"/>
      <c r="B20" s="557" t="s">
        <v>156</v>
      </c>
      <c r="C20" s="489"/>
      <c r="D20" s="489"/>
      <c r="E20" s="558"/>
      <c r="F20" s="558"/>
      <c r="G20" s="558"/>
      <c r="H20" s="558"/>
      <c r="I20" s="558"/>
      <c r="J20" s="558"/>
      <c r="K20" s="558"/>
      <c r="L20" s="566">
        <v>97412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1"/>
      <c r="DK20" s="161"/>
      <c r="DL20" s="161"/>
      <c r="DM20" s="161"/>
      <c r="DN20" s="161"/>
      <c r="DO20" s="161"/>
    </row>
    <row r="21" spans="1:119" ht="18.75" customHeight="1" x14ac:dyDescent="0.15">
      <c r="A21" s="162"/>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1"/>
      <c r="DK21" s="161"/>
      <c r="DL21" s="161"/>
      <c r="DM21" s="161"/>
      <c r="DN21" s="161"/>
      <c r="DO21" s="161"/>
    </row>
    <row r="22" spans="1:119" ht="18.75" customHeight="1" thickBot="1" x14ac:dyDescent="0.2">
      <c r="A22" s="162"/>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1"/>
      <c r="DK22" s="161"/>
      <c r="DL22" s="161"/>
      <c r="DM22" s="161"/>
      <c r="DN22" s="161"/>
      <c r="DO22" s="161"/>
    </row>
    <row r="23" spans="1:119" ht="18.75" customHeight="1" x14ac:dyDescent="0.15">
      <c r="A23" s="162"/>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122567090</v>
      </c>
      <c r="BO23" s="447"/>
      <c r="BP23" s="447"/>
      <c r="BQ23" s="447"/>
      <c r="BR23" s="447"/>
      <c r="BS23" s="447"/>
      <c r="BT23" s="447"/>
      <c r="BU23" s="448"/>
      <c r="BV23" s="446">
        <v>127392180</v>
      </c>
      <c r="BW23" s="447"/>
      <c r="BX23" s="447"/>
      <c r="BY23" s="447"/>
      <c r="BZ23" s="447"/>
      <c r="CA23" s="447"/>
      <c r="CB23" s="447"/>
      <c r="CC23" s="448"/>
      <c r="CD23" s="17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1"/>
      <c r="DK23" s="161"/>
      <c r="DL23" s="161"/>
      <c r="DM23" s="161"/>
      <c r="DN23" s="161"/>
      <c r="DO23" s="161"/>
    </row>
    <row r="24" spans="1:119" ht="18.75" customHeight="1" thickBot="1" x14ac:dyDescent="0.2">
      <c r="A24" s="162"/>
      <c r="B24" s="583"/>
      <c r="C24" s="584"/>
      <c r="D24" s="585"/>
      <c r="E24" s="496" t="s">
        <v>165</v>
      </c>
      <c r="F24" s="476"/>
      <c r="G24" s="476"/>
      <c r="H24" s="476"/>
      <c r="I24" s="476"/>
      <c r="J24" s="476"/>
      <c r="K24" s="477"/>
      <c r="L24" s="497">
        <v>1</v>
      </c>
      <c r="M24" s="498"/>
      <c r="N24" s="498"/>
      <c r="O24" s="498"/>
      <c r="P24" s="537"/>
      <c r="Q24" s="497">
        <v>10340</v>
      </c>
      <c r="R24" s="498"/>
      <c r="S24" s="498"/>
      <c r="T24" s="498"/>
      <c r="U24" s="498"/>
      <c r="V24" s="537"/>
      <c r="W24" s="596"/>
      <c r="X24" s="584"/>
      <c r="Y24" s="585"/>
      <c r="Z24" s="496" t="s">
        <v>166</v>
      </c>
      <c r="AA24" s="476"/>
      <c r="AB24" s="476"/>
      <c r="AC24" s="476"/>
      <c r="AD24" s="476"/>
      <c r="AE24" s="476"/>
      <c r="AF24" s="476"/>
      <c r="AG24" s="477"/>
      <c r="AH24" s="497">
        <v>1624</v>
      </c>
      <c r="AI24" s="498"/>
      <c r="AJ24" s="498"/>
      <c r="AK24" s="498"/>
      <c r="AL24" s="537"/>
      <c r="AM24" s="497">
        <v>5727848</v>
      </c>
      <c r="AN24" s="498"/>
      <c r="AO24" s="498"/>
      <c r="AP24" s="498"/>
      <c r="AQ24" s="498"/>
      <c r="AR24" s="537"/>
      <c r="AS24" s="497">
        <v>3527</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84378036</v>
      </c>
      <c r="BO24" s="447"/>
      <c r="BP24" s="447"/>
      <c r="BQ24" s="447"/>
      <c r="BR24" s="447"/>
      <c r="BS24" s="447"/>
      <c r="BT24" s="447"/>
      <c r="BU24" s="448"/>
      <c r="BV24" s="446">
        <v>86463034</v>
      </c>
      <c r="BW24" s="447"/>
      <c r="BX24" s="447"/>
      <c r="BY24" s="447"/>
      <c r="BZ24" s="447"/>
      <c r="CA24" s="447"/>
      <c r="CB24" s="447"/>
      <c r="CC24" s="448"/>
      <c r="CD24" s="17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1"/>
      <c r="DK24" s="161"/>
      <c r="DL24" s="161"/>
      <c r="DM24" s="161"/>
      <c r="DN24" s="161"/>
      <c r="DO24" s="161"/>
    </row>
    <row r="25" spans="1:119" s="161" customFormat="1" ht="18.75" customHeight="1" x14ac:dyDescent="0.15">
      <c r="A25" s="162"/>
      <c r="B25" s="583"/>
      <c r="C25" s="584"/>
      <c r="D25" s="585"/>
      <c r="E25" s="496" t="s">
        <v>168</v>
      </c>
      <c r="F25" s="476"/>
      <c r="G25" s="476"/>
      <c r="H25" s="476"/>
      <c r="I25" s="476"/>
      <c r="J25" s="476"/>
      <c r="K25" s="477"/>
      <c r="L25" s="497">
        <v>2</v>
      </c>
      <c r="M25" s="498"/>
      <c r="N25" s="498"/>
      <c r="O25" s="498"/>
      <c r="P25" s="537"/>
      <c r="Q25" s="497">
        <v>8600</v>
      </c>
      <c r="R25" s="498"/>
      <c r="S25" s="498"/>
      <c r="T25" s="498"/>
      <c r="U25" s="498"/>
      <c r="V25" s="537"/>
      <c r="W25" s="596"/>
      <c r="X25" s="584"/>
      <c r="Y25" s="585"/>
      <c r="Z25" s="496" t="s">
        <v>169</v>
      </c>
      <c r="AA25" s="476"/>
      <c r="AB25" s="476"/>
      <c r="AC25" s="476"/>
      <c r="AD25" s="476"/>
      <c r="AE25" s="476"/>
      <c r="AF25" s="476"/>
      <c r="AG25" s="477"/>
      <c r="AH25" s="497">
        <v>349</v>
      </c>
      <c r="AI25" s="498"/>
      <c r="AJ25" s="498"/>
      <c r="AK25" s="498"/>
      <c r="AL25" s="537"/>
      <c r="AM25" s="497">
        <v>1112961</v>
      </c>
      <c r="AN25" s="498"/>
      <c r="AO25" s="498"/>
      <c r="AP25" s="498"/>
      <c r="AQ25" s="498"/>
      <c r="AR25" s="537"/>
      <c r="AS25" s="497">
        <v>3189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21595764</v>
      </c>
      <c r="BO25" s="410"/>
      <c r="BP25" s="410"/>
      <c r="BQ25" s="410"/>
      <c r="BR25" s="410"/>
      <c r="BS25" s="410"/>
      <c r="BT25" s="410"/>
      <c r="BU25" s="411"/>
      <c r="BV25" s="409">
        <v>23708326</v>
      </c>
      <c r="BW25" s="410"/>
      <c r="BX25" s="410"/>
      <c r="BY25" s="410"/>
      <c r="BZ25" s="410"/>
      <c r="CA25" s="410"/>
      <c r="CB25" s="410"/>
      <c r="CC25" s="411"/>
      <c r="CD25" s="17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1" customFormat="1" ht="18.75" customHeight="1" x14ac:dyDescent="0.15">
      <c r="A26" s="162"/>
      <c r="B26" s="583"/>
      <c r="C26" s="584"/>
      <c r="D26" s="585"/>
      <c r="E26" s="496" t="s">
        <v>171</v>
      </c>
      <c r="F26" s="476"/>
      <c r="G26" s="476"/>
      <c r="H26" s="476"/>
      <c r="I26" s="476"/>
      <c r="J26" s="476"/>
      <c r="K26" s="477"/>
      <c r="L26" s="497">
        <v>1</v>
      </c>
      <c r="M26" s="498"/>
      <c r="N26" s="498"/>
      <c r="O26" s="498"/>
      <c r="P26" s="537"/>
      <c r="Q26" s="497">
        <v>7400</v>
      </c>
      <c r="R26" s="498"/>
      <c r="S26" s="498"/>
      <c r="T26" s="498"/>
      <c r="U26" s="498"/>
      <c r="V26" s="537"/>
      <c r="W26" s="596"/>
      <c r="X26" s="584"/>
      <c r="Y26" s="585"/>
      <c r="Z26" s="496" t="s">
        <v>172</v>
      </c>
      <c r="AA26" s="606"/>
      <c r="AB26" s="606"/>
      <c r="AC26" s="606"/>
      <c r="AD26" s="606"/>
      <c r="AE26" s="606"/>
      <c r="AF26" s="606"/>
      <c r="AG26" s="607"/>
      <c r="AH26" s="497">
        <v>93</v>
      </c>
      <c r="AI26" s="498"/>
      <c r="AJ26" s="498"/>
      <c r="AK26" s="498"/>
      <c r="AL26" s="537"/>
      <c r="AM26" s="497">
        <v>344286</v>
      </c>
      <c r="AN26" s="498"/>
      <c r="AO26" s="498"/>
      <c r="AP26" s="498"/>
      <c r="AQ26" s="498"/>
      <c r="AR26" s="537"/>
      <c r="AS26" s="497">
        <v>3702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134</v>
      </c>
      <c r="BW26" s="447"/>
      <c r="BX26" s="447"/>
      <c r="BY26" s="447"/>
      <c r="BZ26" s="447"/>
      <c r="CA26" s="447"/>
      <c r="CB26" s="447"/>
      <c r="CC26" s="448"/>
      <c r="CD26" s="17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2"/>
      <c r="B27" s="583"/>
      <c r="C27" s="584"/>
      <c r="D27" s="585"/>
      <c r="E27" s="496" t="s">
        <v>174</v>
      </c>
      <c r="F27" s="476"/>
      <c r="G27" s="476"/>
      <c r="H27" s="476"/>
      <c r="I27" s="476"/>
      <c r="J27" s="476"/>
      <c r="K27" s="477"/>
      <c r="L27" s="497">
        <v>1</v>
      </c>
      <c r="M27" s="498"/>
      <c r="N27" s="498"/>
      <c r="O27" s="498"/>
      <c r="P27" s="537"/>
      <c r="Q27" s="497">
        <v>6600</v>
      </c>
      <c r="R27" s="498"/>
      <c r="S27" s="498"/>
      <c r="T27" s="498"/>
      <c r="U27" s="498"/>
      <c r="V27" s="537"/>
      <c r="W27" s="596"/>
      <c r="X27" s="584"/>
      <c r="Y27" s="585"/>
      <c r="Z27" s="496" t="s">
        <v>175</v>
      </c>
      <c r="AA27" s="476"/>
      <c r="AB27" s="476"/>
      <c r="AC27" s="476"/>
      <c r="AD27" s="476"/>
      <c r="AE27" s="476"/>
      <c r="AF27" s="476"/>
      <c r="AG27" s="477"/>
      <c r="AH27" s="497">
        <v>59</v>
      </c>
      <c r="AI27" s="498"/>
      <c r="AJ27" s="498"/>
      <c r="AK27" s="498"/>
      <c r="AL27" s="537"/>
      <c r="AM27" s="497">
        <v>233085</v>
      </c>
      <c r="AN27" s="498"/>
      <c r="AO27" s="498"/>
      <c r="AP27" s="498"/>
      <c r="AQ27" s="498"/>
      <c r="AR27" s="537"/>
      <c r="AS27" s="497">
        <v>3951</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1007298</v>
      </c>
      <c r="BO27" s="620"/>
      <c r="BP27" s="620"/>
      <c r="BQ27" s="620"/>
      <c r="BR27" s="620"/>
      <c r="BS27" s="620"/>
      <c r="BT27" s="620"/>
      <c r="BU27" s="621"/>
      <c r="BV27" s="619">
        <v>1006511</v>
      </c>
      <c r="BW27" s="620"/>
      <c r="BX27" s="620"/>
      <c r="BY27" s="620"/>
      <c r="BZ27" s="620"/>
      <c r="CA27" s="620"/>
      <c r="CB27" s="620"/>
      <c r="CC27" s="621"/>
      <c r="CD27" s="17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1"/>
      <c r="DK27" s="161"/>
      <c r="DL27" s="161"/>
      <c r="DM27" s="161"/>
      <c r="DN27" s="161"/>
      <c r="DO27" s="161"/>
    </row>
    <row r="28" spans="1:119" ht="18.75" customHeight="1" x14ac:dyDescent="0.15">
      <c r="A28" s="162"/>
      <c r="B28" s="583"/>
      <c r="C28" s="584"/>
      <c r="D28" s="585"/>
      <c r="E28" s="496" t="s">
        <v>177</v>
      </c>
      <c r="F28" s="476"/>
      <c r="G28" s="476"/>
      <c r="H28" s="476"/>
      <c r="I28" s="476"/>
      <c r="J28" s="476"/>
      <c r="K28" s="477"/>
      <c r="L28" s="497">
        <v>1</v>
      </c>
      <c r="M28" s="498"/>
      <c r="N28" s="498"/>
      <c r="O28" s="498"/>
      <c r="P28" s="537"/>
      <c r="Q28" s="497">
        <v>6000</v>
      </c>
      <c r="R28" s="498"/>
      <c r="S28" s="498"/>
      <c r="T28" s="498"/>
      <c r="U28" s="498"/>
      <c r="V28" s="537"/>
      <c r="W28" s="596"/>
      <c r="X28" s="584"/>
      <c r="Y28" s="585"/>
      <c r="Z28" s="496" t="s">
        <v>178</v>
      </c>
      <c r="AA28" s="476"/>
      <c r="AB28" s="476"/>
      <c r="AC28" s="476"/>
      <c r="AD28" s="476"/>
      <c r="AE28" s="476"/>
      <c r="AF28" s="476"/>
      <c r="AG28" s="477"/>
      <c r="AH28" s="497" t="s">
        <v>134</v>
      </c>
      <c r="AI28" s="498"/>
      <c r="AJ28" s="498"/>
      <c r="AK28" s="498"/>
      <c r="AL28" s="537"/>
      <c r="AM28" s="497" t="s">
        <v>134</v>
      </c>
      <c r="AN28" s="498"/>
      <c r="AO28" s="498"/>
      <c r="AP28" s="498"/>
      <c r="AQ28" s="498"/>
      <c r="AR28" s="537"/>
      <c r="AS28" s="497" t="s">
        <v>134</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7658509</v>
      </c>
      <c r="BO28" s="410"/>
      <c r="BP28" s="410"/>
      <c r="BQ28" s="410"/>
      <c r="BR28" s="410"/>
      <c r="BS28" s="410"/>
      <c r="BT28" s="410"/>
      <c r="BU28" s="411"/>
      <c r="BV28" s="409">
        <v>8529286</v>
      </c>
      <c r="BW28" s="410"/>
      <c r="BX28" s="410"/>
      <c r="BY28" s="410"/>
      <c r="BZ28" s="410"/>
      <c r="CA28" s="410"/>
      <c r="CB28" s="410"/>
      <c r="CC28" s="411"/>
      <c r="CD28" s="17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1"/>
      <c r="DK28" s="161"/>
      <c r="DL28" s="161"/>
      <c r="DM28" s="161"/>
      <c r="DN28" s="161"/>
      <c r="DO28" s="161"/>
    </row>
    <row r="29" spans="1:119" ht="18.75" customHeight="1" x14ac:dyDescent="0.15">
      <c r="A29" s="162"/>
      <c r="B29" s="583"/>
      <c r="C29" s="584"/>
      <c r="D29" s="585"/>
      <c r="E29" s="496" t="s">
        <v>180</v>
      </c>
      <c r="F29" s="476"/>
      <c r="G29" s="476"/>
      <c r="H29" s="476"/>
      <c r="I29" s="476"/>
      <c r="J29" s="476"/>
      <c r="K29" s="477"/>
      <c r="L29" s="497">
        <v>30</v>
      </c>
      <c r="M29" s="498"/>
      <c r="N29" s="498"/>
      <c r="O29" s="498"/>
      <c r="P29" s="537"/>
      <c r="Q29" s="497">
        <v>5500</v>
      </c>
      <c r="R29" s="498"/>
      <c r="S29" s="498"/>
      <c r="T29" s="498"/>
      <c r="U29" s="498"/>
      <c r="V29" s="537"/>
      <c r="W29" s="597"/>
      <c r="X29" s="598"/>
      <c r="Y29" s="599"/>
      <c r="Z29" s="496" t="s">
        <v>181</v>
      </c>
      <c r="AA29" s="476"/>
      <c r="AB29" s="476"/>
      <c r="AC29" s="476"/>
      <c r="AD29" s="476"/>
      <c r="AE29" s="476"/>
      <c r="AF29" s="476"/>
      <c r="AG29" s="477"/>
      <c r="AH29" s="497">
        <v>1683</v>
      </c>
      <c r="AI29" s="498"/>
      <c r="AJ29" s="498"/>
      <c r="AK29" s="498"/>
      <c r="AL29" s="537"/>
      <c r="AM29" s="497">
        <v>5960933</v>
      </c>
      <c r="AN29" s="498"/>
      <c r="AO29" s="498"/>
      <c r="AP29" s="498"/>
      <c r="AQ29" s="498"/>
      <c r="AR29" s="537"/>
      <c r="AS29" s="497">
        <v>3542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876289</v>
      </c>
      <c r="BO29" s="447"/>
      <c r="BP29" s="447"/>
      <c r="BQ29" s="447"/>
      <c r="BR29" s="447"/>
      <c r="BS29" s="447"/>
      <c r="BT29" s="447"/>
      <c r="BU29" s="448"/>
      <c r="BV29" s="446">
        <v>1076136</v>
      </c>
      <c r="BW29" s="447"/>
      <c r="BX29" s="447"/>
      <c r="BY29" s="447"/>
      <c r="BZ29" s="447"/>
      <c r="CA29" s="447"/>
      <c r="CB29" s="447"/>
      <c r="CC29" s="448"/>
      <c r="CD29" s="17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1"/>
      <c r="DK29" s="161"/>
      <c r="DL29" s="161"/>
      <c r="DM29" s="161"/>
      <c r="DN29" s="161"/>
      <c r="DO29" s="161"/>
    </row>
    <row r="30" spans="1:119" ht="18.75" customHeight="1" thickBot="1" x14ac:dyDescent="0.2">
      <c r="A30" s="162"/>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100.5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4754344</v>
      </c>
      <c r="BO30" s="620"/>
      <c r="BP30" s="620"/>
      <c r="BQ30" s="620"/>
      <c r="BR30" s="620"/>
      <c r="BS30" s="620"/>
      <c r="BT30" s="620"/>
      <c r="BU30" s="621"/>
      <c r="BV30" s="619">
        <v>4840836</v>
      </c>
      <c r="BW30" s="620"/>
      <c r="BX30" s="620"/>
      <c r="BY30" s="620"/>
      <c r="BZ30" s="620"/>
      <c r="CA30" s="620"/>
      <c r="CB30" s="620"/>
      <c r="CC30" s="621"/>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184</v>
      </c>
      <c r="D32" s="189"/>
      <c r="E32" s="189"/>
      <c r="F32" s="186"/>
      <c r="G32" s="186"/>
      <c r="H32" s="186"/>
      <c r="I32" s="186"/>
      <c r="J32" s="186"/>
      <c r="K32" s="186"/>
      <c r="L32" s="186"/>
      <c r="M32" s="186"/>
      <c r="N32" s="186"/>
      <c r="O32" s="186"/>
      <c r="P32" s="186"/>
      <c r="Q32" s="186"/>
      <c r="R32" s="186"/>
      <c r="S32" s="186"/>
      <c r="T32" s="186"/>
      <c r="U32" s="186" t="s">
        <v>185</v>
      </c>
      <c r="V32" s="186"/>
      <c r="W32" s="186"/>
      <c r="X32" s="186"/>
      <c r="Y32" s="186"/>
      <c r="Z32" s="186"/>
      <c r="AA32" s="186"/>
      <c r="AB32" s="186"/>
      <c r="AC32" s="186"/>
      <c r="AD32" s="186"/>
      <c r="AE32" s="186"/>
      <c r="AF32" s="186"/>
      <c r="AG32" s="186"/>
      <c r="AH32" s="186"/>
      <c r="AI32" s="186"/>
      <c r="AJ32" s="186"/>
      <c r="AK32" s="186"/>
      <c r="AL32" s="186"/>
      <c r="AM32" s="190" t="s">
        <v>186</v>
      </c>
      <c r="AN32" s="186"/>
      <c r="AO32" s="186"/>
      <c r="AP32" s="186"/>
      <c r="AQ32" s="186"/>
      <c r="AR32" s="186"/>
      <c r="AS32" s="190"/>
      <c r="AT32" s="190"/>
      <c r="AU32" s="190"/>
      <c r="AV32" s="190"/>
      <c r="AW32" s="190"/>
      <c r="AX32" s="190"/>
      <c r="AY32" s="190"/>
      <c r="AZ32" s="190"/>
      <c r="BA32" s="190"/>
      <c r="BB32" s="186"/>
      <c r="BC32" s="190"/>
      <c r="BD32" s="186"/>
      <c r="BE32" s="190" t="s">
        <v>187</v>
      </c>
      <c r="BF32" s="186"/>
      <c r="BG32" s="186"/>
      <c r="BH32" s="186"/>
      <c r="BI32" s="186"/>
      <c r="BJ32" s="190"/>
      <c r="BK32" s="190"/>
      <c r="BL32" s="190"/>
      <c r="BM32" s="190"/>
      <c r="BN32" s="190"/>
      <c r="BO32" s="190"/>
      <c r="BP32" s="190"/>
      <c r="BQ32" s="190"/>
      <c r="BR32" s="186"/>
      <c r="BS32" s="186"/>
      <c r="BT32" s="186"/>
      <c r="BU32" s="186"/>
      <c r="BV32" s="186"/>
      <c r="BW32" s="186" t="s">
        <v>188</v>
      </c>
      <c r="BX32" s="186"/>
      <c r="BY32" s="186"/>
      <c r="BZ32" s="186"/>
      <c r="CA32" s="186"/>
      <c r="CB32" s="190"/>
      <c r="CC32" s="190"/>
      <c r="CD32" s="190"/>
      <c r="CE32" s="190"/>
      <c r="CF32" s="190"/>
      <c r="CG32" s="190"/>
      <c r="CH32" s="190"/>
      <c r="CI32" s="190"/>
      <c r="CJ32" s="190"/>
      <c r="CK32" s="190"/>
      <c r="CL32" s="190"/>
      <c r="CM32" s="190"/>
      <c r="CN32" s="190"/>
      <c r="CO32" s="190" t="s">
        <v>189</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70" t="s">
        <v>190</v>
      </c>
      <c r="D33" s="470"/>
      <c r="E33" s="435" t="s">
        <v>191</v>
      </c>
      <c r="F33" s="435"/>
      <c r="G33" s="435"/>
      <c r="H33" s="435"/>
      <c r="I33" s="435"/>
      <c r="J33" s="435"/>
      <c r="K33" s="435"/>
      <c r="L33" s="435"/>
      <c r="M33" s="435"/>
      <c r="N33" s="435"/>
      <c r="O33" s="435"/>
      <c r="P33" s="435"/>
      <c r="Q33" s="435"/>
      <c r="R33" s="435"/>
      <c r="S33" s="435"/>
      <c r="T33" s="191"/>
      <c r="U33" s="470" t="s">
        <v>190</v>
      </c>
      <c r="V33" s="470"/>
      <c r="W33" s="435" t="s">
        <v>191</v>
      </c>
      <c r="X33" s="435"/>
      <c r="Y33" s="435"/>
      <c r="Z33" s="435"/>
      <c r="AA33" s="435"/>
      <c r="AB33" s="435"/>
      <c r="AC33" s="435"/>
      <c r="AD33" s="435"/>
      <c r="AE33" s="435"/>
      <c r="AF33" s="435"/>
      <c r="AG33" s="435"/>
      <c r="AH33" s="435"/>
      <c r="AI33" s="435"/>
      <c r="AJ33" s="435"/>
      <c r="AK33" s="435"/>
      <c r="AL33" s="191"/>
      <c r="AM33" s="470" t="s">
        <v>190</v>
      </c>
      <c r="AN33" s="470"/>
      <c r="AO33" s="435" t="s">
        <v>191</v>
      </c>
      <c r="AP33" s="435"/>
      <c r="AQ33" s="435"/>
      <c r="AR33" s="435"/>
      <c r="AS33" s="435"/>
      <c r="AT33" s="435"/>
      <c r="AU33" s="435"/>
      <c r="AV33" s="435"/>
      <c r="AW33" s="435"/>
      <c r="AX33" s="435"/>
      <c r="AY33" s="435"/>
      <c r="AZ33" s="435"/>
      <c r="BA33" s="435"/>
      <c r="BB33" s="435"/>
      <c r="BC33" s="435"/>
      <c r="BD33" s="192"/>
      <c r="BE33" s="435" t="s">
        <v>192</v>
      </c>
      <c r="BF33" s="435"/>
      <c r="BG33" s="435" t="s">
        <v>193</v>
      </c>
      <c r="BH33" s="435"/>
      <c r="BI33" s="435"/>
      <c r="BJ33" s="435"/>
      <c r="BK33" s="435"/>
      <c r="BL33" s="435"/>
      <c r="BM33" s="435"/>
      <c r="BN33" s="435"/>
      <c r="BO33" s="435"/>
      <c r="BP33" s="435"/>
      <c r="BQ33" s="435"/>
      <c r="BR33" s="435"/>
      <c r="BS33" s="435"/>
      <c r="BT33" s="435"/>
      <c r="BU33" s="435"/>
      <c r="BV33" s="192"/>
      <c r="BW33" s="470" t="s">
        <v>192</v>
      </c>
      <c r="BX33" s="470"/>
      <c r="BY33" s="435" t="s">
        <v>194</v>
      </c>
      <c r="BZ33" s="435"/>
      <c r="CA33" s="435"/>
      <c r="CB33" s="435"/>
      <c r="CC33" s="435"/>
      <c r="CD33" s="435"/>
      <c r="CE33" s="435"/>
      <c r="CF33" s="435"/>
      <c r="CG33" s="435"/>
      <c r="CH33" s="435"/>
      <c r="CI33" s="435"/>
      <c r="CJ33" s="435"/>
      <c r="CK33" s="435"/>
      <c r="CL33" s="435"/>
      <c r="CM33" s="435"/>
      <c r="CN33" s="191"/>
      <c r="CO33" s="470" t="s">
        <v>190</v>
      </c>
      <c r="CP33" s="470"/>
      <c r="CQ33" s="435" t="s">
        <v>195</v>
      </c>
      <c r="CR33" s="435"/>
      <c r="CS33" s="435"/>
      <c r="CT33" s="435"/>
      <c r="CU33" s="435"/>
      <c r="CV33" s="435"/>
      <c r="CW33" s="435"/>
      <c r="CX33" s="435"/>
      <c r="CY33" s="435"/>
      <c r="CZ33" s="435"/>
      <c r="DA33" s="435"/>
      <c r="DB33" s="435"/>
      <c r="DC33" s="435"/>
      <c r="DD33" s="435"/>
      <c r="DE33" s="435"/>
      <c r="DF33" s="191"/>
      <c r="DG33" s="631" t="s">
        <v>196</v>
      </c>
      <c r="DH33" s="631"/>
      <c r="DI33" s="193"/>
      <c r="DJ33" s="161"/>
      <c r="DK33" s="161"/>
      <c r="DL33" s="161"/>
      <c r="DM33" s="161"/>
      <c r="DN33" s="161"/>
      <c r="DO33" s="161"/>
    </row>
    <row r="34" spans="1:119" ht="32.25" customHeight="1" x14ac:dyDescent="0.15">
      <c r="A34" s="162"/>
      <c r="B34" s="18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9"/>
      <c r="U34" s="632">
        <f>IF(W34="","",MAX(C34:D43)+1)</f>
        <v>5</v>
      </c>
      <c r="V34" s="632"/>
      <c r="W34" s="633" t="str">
        <f>IF('各会計、関係団体の財政状況及び健全化判断比率'!B28="","",'各会計、関係団体の財政状況及び健全化判断比率'!B28)</f>
        <v>国民健康保険事業（事業勘定）特別会計</v>
      </c>
      <c r="X34" s="633"/>
      <c r="Y34" s="633"/>
      <c r="Z34" s="633"/>
      <c r="AA34" s="633"/>
      <c r="AB34" s="633"/>
      <c r="AC34" s="633"/>
      <c r="AD34" s="633"/>
      <c r="AE34" s="633"/>
      <c r="AF34" s="633"/>
      <c r="AG34" s="633"/>
      <c r="AH34" s="633"/>
      <c r="AI34" s="633"/>
      <c r="AJ34" s="633"/>
      <c r="AK34" s="633"/>
      <c r="AL34" s="189"/>
      <c r="AM34" s="632">
        <f>IF(AO34="","",MAX(C34:D43,U34:V43)+1)</f>
        <v>11</v>
      </c>
      <c r="AN34" s="632"/>
      <c r="AO34" s="633" t="str">
        <f>IF('各会計、関係団体の財政状況及び健全化判断比率'!B34="","",'各会計、関係団体の財政状況及び健全化判断比率'!B34)</f>
        <v>病院事業会計</v>
      </c>
      <c r="AP34" s="633"/>
      <c r="AQ34" s="633"/>
      <c r="AR34" s="633"/>
      <c r="AS34" s="633"/>
      <c r="AT34" s="633"/>
      <c r="AU34" s="633"/>
      <c r="AV34" s="633"/>
      <c r="AW34" s="633"/>
      <c r="AX34" s="633"/>
      <c r="AY34" s="633"/>
      <c r="AZ34" s="633"/>
      <c r="BA34" s="633"/>
      <c r="BB34" s="633"/>
      <c r="BC34" s="633"/>
      <c r="BD34" s="189"/>
      <c r="BE34" s="632">
        <f>IF(BG34="","",MAX(C34:D43,U34:V43,AM34:AN43)+1)</f>
        <v>15</v>
      </c>
      <c r="BF34" s="632"/>
      <c r="BG34" s="633" t="str">
        <f>IF('各会計、関係団体の財政状況及び健全化判断比率'!B38="","",'各会計、関係団体の財政状況及び健全化判断比率'!B38)</f>
        <v>集落排水事業特別会計</v>
      </c>
      <c r="BH34" s="633"/>
      <c r="BI34" s="633"/>
      <c r="BJ34" s="633"/>
      <c r="BK34" s="633"/>
      <c r="BL34" s="633"/>
      <c r="BM34" s="633"/>
      <c r="BN34" s="633"/>
      <c r="BO34" s="633"/>
      <c r="BP34" s="633"/>
      <c r="BQ34" s="633"/>
      <c r="BR34" s="633"/>
      <c r="BS34" s="633"/>
      <c r="BT34" s="633"/>
      <c r="BU34" s="633"/>
      <c r="BV34" s="189"/>
      <c r="BW34" s="632">
        <f>IF(BY34="","",MAX(C34:D43,U34:V43,AM34:AN43,BE34:BF43)+1)</f>
        <v>21</v>
      </c>
      <c r="BX34" s="632"/>
      <c r="BY34" s="633" t="str">
        <f>IF('各会計、関係団体の財政状況及び健全化判断比率'!B68="","",'各会計、関係団体の財政状況及び健全化判断比率'!B68)</f>
        <v>後期高齢者医療広域連合（一般会計）</v>
      </c>
      <c r="BZ34" s="633"/>
      <c r="CA34" s="633"/>
      <c r="CB34" s="633"/>
      <c r="CC34" s="633"/>
      <c r="CD34" s="633"/>
      <c r="CE34" s="633"/>
      <c r="CF34" s="633"/>
      <c r="CG34" s="633"/>
      <c r="CH34" s="633"/>
      <c r="CI34" s="633"/>
      <c r="CJ34" s="633"/>
      <c r="CK34" s="633"/>
      <c r="CL34" s="633"/>
      <c r="CM34" s="633"/>
      <c r="CN34" s="189"/>
      <c r="CO34" s="632">
        <f>IF(CQ34="","",MAX(C34:D43,U34:V43,AM34:AN43,BE34:BF43,BW34:BX43)+1)</f>
        <v>23</v>
      </c>
      <c r="CP34" s="632"/>
      <c r="CQ34" s="633" t="str">
        <f>IF('各会計、関係団体の財政状況及び健全化判断比率'!BS7="","",'各会計、関係団体の財政状況及び健全化判断比率'!BS7)</f>
        <v>呉市体育振興財団</v>
      </c>
      <c r="CR34" s="633"/>
      <c r="CS34" s="633"/>
      <c r="CT34" s="633"/>
      <c r="CU34" s="633"/>
      <c r="CV34" s="633"/>
      <c r="CW34" s="633"/>
      <c r="CX34" s="633"/>
      <c r="CY34" s="633"/>
      <c r="CZ34" s="633"/>
      <c r="DA34" s="633"/>
      <c r="DB34" s="633"/>
      <c r="DC34" s="633"/>
      <c r="DD34" s="633"/>
      <c r="DE34" s="633"/>
      <c r="DF34" s="186"/>
      <c r="DG34" s="634" t="str">
        <f>IF('各会計、関係団体の財政状況及び健全化判断比率'!BR7="","",'各会計、関係団体の財政状況及び健全化判断比率'!BR7)</f>
        <v/>
      </c>
      <c r="DH34" s="634"/>
      <c r="DI34" s="193"/>
      <c r="DJ34" s="161"/>
      <c r="DK34" s="161"/>
      <c r="DL34" s="161"/>
      <c r="DM34" s="161"/>
      <c r="DN34" s="161"/>
      <c r="DO34" s="161"/>
    </row>
    <row r="35" spans="1:119" ht="32.25" customHeight="1" x14ac:dyDescent="0.15">
      <c r="A35" s="162"/>
      <c r="B35" s="188"/>
      <c r="C35" s="632">
        <f>IF(E35="","",C34+1)</f>
        <v>2</v>
      </c>
      <c r="D35" s="632"/>
      <c r="E35" s="633" t="str">
        <f>IF('各会計、関係団体の財政状況及び健全化判断比率'!B8="","",'各会計、関係団体の財政状況及び健全化判断比率'!B8)</f>
        <v>公園墓地事業特別会計</v>
      </c>
      <c r="F35" s="633"/>
      <c r="G35" s="633"/>
      <c r="H35" s="633"/>
      <c r="I35" s="633"/>
      <c r="J35" s="633"/>
      <c r="K35" s="633"/>
      <c r="L35" s="633"/>
      <c r="M35" s="633"/>
      <c r="N35" s="633"/>
      <c r="O35" s="633"/>
      <c r="P35" s="633"/>
      <c r="Q35" s="633"/>
      <c r="R35" s="633"/>
      <c r="S35" s="633"/>
      <c r="T35" s="189"/>
      <c r="U35" s="632">
        <f>IF(W35="","",U34+1)</f>
        <v>6</v>
      </c>
      <c r="V35" s="632"/>
      <c r="W35" s="633" t="str">
        <f>IF('各会計、関係団体の財政状況及び健全化判断比率'!B29="","",'各会計、関係団体の財政状況及び健全化判断比率'!B29)</f>
        <v>国民健康保険事業（直診勘定）特別会計</v>
      </c>
      <c r="X35" s="633"/>
      <c r="Y35" s="633"/>
      <c r="Z35" s="633"/>
      <c r="AA35" s="633"/>
      <c r="AB35" s="633"/>
      <c r="AC35" s="633"/>
      <c r="AD35" s="633"/>
      <c r="AE35" s="633"/>
      <c r="AF35" s="633"/>
      <c r="AG35" s="633"/>
      <c r="AH35" s="633"/>
      <c r="AI35" s="633"/>
      <c r="AJ35" s="633"/>
      <c r="AK35" s="633"/>
      <c r="AL35" s="189"/>
      <c r="AM35" s="632">
        <f t="shared" ref="AM35:AM43" si="0">IF(AO35="","",AM34+1)</f>
        <v>12</v>
      </c>
      <c r="AN35" s="632"/>
      <c r="AO35" s="633" t="str">
        <f>IF('各会計、関係団体の財政状況及び健全化判断比率'!B35="","",'各会計、関係団体の財政状況及び健全化判断比率'!B35)</f>
        <v>水道事業会計</v>
      </c>
      <c r="AP35" s="633"/>
      <c r="AQ35" s="633"/>
      <c r="AR35" s="633"/>
      <c r="AS35" s="633"/>
      <c r="AT35" s="633"/>
      <c r="AU35" s="633"/>
      <c r="AV35" s="633"/>
      <c r="AW35" s="633"/>
      <c r="AX35" s="633"/>
      <c r="AY35" s="633"/>
      <c r="AZ35" s="633"/>
      <c r="BA35" s="633"/>
      <c r="BB35" s="633"/>
      <c r="BC35" s="633"/>
      <c r="BD35" s="189"/>
      <c r="BE35" s="632">
        <f t="shared" ref="BE35:BE43" si="1">IF(BG35="","",BE34+1)</f>
        <v>16</v>
      </c>
      <c r="BF35" s="632"/>
      <c r="BG35" s="633" t="str">
        <f>IF('各会計、関係団体の財政状況及び健全化判断比率'!B39="","",'各会計、関係団体の財政状況及び健全化判断比率'!B39)</f>
        <v>地方卸売市場事業特別会計</v>
      </c>
      <c r="BH35" s="633"/>
      <c r="BI35" s="633"/>
      <c r="BJ35" s="633"/>
      <c r="BK35" s="633"/>
      <c r="BL35" s="633"/>
      <c r="BM35" s="633"/>
      <c r="BN35" s="633"/>
      <c r="BO35" s="633"/>
      <c r="BP35" s="633"/>
      <c r="BQ35" s="633"/>
      <c r="BR35" s="633"/>
      <c r="BS35" s="633"/>
      <c r="BT35" s="633"/>
      <c r="BU35" s="633"/>
      <c r="BV35" s="189"/>
      <c r="BW35" s="632">
        <f t="shared" ref="BW35:BW43" si="2">IF(BY35="","",BW34+1)</f>
        <v>22</v>
      </c>
      <c r="BX35" s="632"/>
      <c r="BY35" s="633" t="str">
        <f>IF('各会計、関係団体の財政状況及び健全化判断比率'!B69="","",'各会計、関係団体の財政状況及び健全化判断比率'!B69)</f>
        <v>後期高齢者医療広域連合（特別会計）</v>
      </c>
      <c r="BZ35" s="633"/>
      <c r="CA35" s="633"/>
      <c r="CB35" s="633"/>
      <c r="CC35" s="633"/>
      <c r="CD35" s="633"/>
      <c r="CE35" s="633"/>
      <c r="CF35" s="633"/>
      <c r="CG35" s="633"/>
      <c r="CH35" s="633"/>
      <c r="CI35" s="633"/>
      <c r="CJ35" s="633"/>
      <c r="CK35" s="633"/>
      <c r="CL35" s="633"/>
      <c r="CM35" s="633"/>
      <c r="CN35" s="189"/>
      <c r="CO35" s="632">
        <f t="shared" ref="CO35:CO43" si="3">IF(CQ35="","",CO34+1)</f>
        <v>24</v>
      </c>
      <c r="CP35" s="632"/>
      <c r="CQ35" s="633" t="str">
        <f>IF('各会計、関係団体の財政状況及び健全化判断比率'!BS8="","",'各会計、関係団体の財政状況及び健全化判断比率'!BS8)</f>
        <v>くれ産業振興センター</v>
      </c>
      <c r="CR35" s="633"/>
      <c r="CS35" s="633"/>
      <c r="CT35" s="633"/>
      <c r="CU35" s="633"/>
      <c r="CV35" s="633"/>
      <c r="CW35" s="633"/>
      <c r="CX35" s="633"/>
      <c r="CY35" s="633"/>
      <c r="CZ35" s="633"/>
      <c r="DA35" s="633"/>
      <c r="DB35" s="633"/>
      <c r="DC35" s="633"/>
      <c r="DD35" s="633"/>
      <c r="DE35" s="633"/>
      <c r="DF35" s="186"/>
      <c r="DG35" s="634" t="str">
        <f>IF('各会計、関係団体の財政状況及び健全化判断比率'!BR8="","",'各会計、関係団体の財政状況及び健全化判断比率'!BR8)</f>
        <v/>
      </c>
      <c r="DH35" s="634"/>
      <c r="DI35" s="193"/>
      <c r="DJ35" s="161"/>
      <c r="DK35" s="161"/>
      <c r="DL35" s="161"/>
      <c r="DM35" s="161"/>
      <c r="DN35" s="161"/>
      <c r="DO35" s="161"/>
    </row>
    <row r="36" spans="1:119" ht="32.25" customHeight="1" x14ac:dyDescent="0.15">
      <c r="A36" s="162"/>
      <c r="B36" s="188"/>
      <c r="C36" s="632">
        <f>IF(E36="","",C35+1)</f>
        <v>3</v>
      </c>
      <c r="D36" s="632"/>
      <c r="E36" s="633" t="str">
        <f>IF('各会計、関係団体の財政状況及び健全化判断比率'!B9="","",'各会計、関係団体の財政状況及び健全化判断比率'!B9)</f>
        <v>地域下水道事業特別会計</v>
      </c>
      <c r="F36" s="633"/>
      <c r="G36" s="633"/>
      <c r="H36" s="633"/>
      <c r="I36" s="633"/>
      <c r="J36" s="633"/>
      <c r="K36" s="633"/>
      <c r="L36" s="633"/>
      <c r="M36" s="633"/>
      <c r="N36" s="633"/>
      <c r="O36" s="633"/>
      <c r="P36" s="633"/>
      <c r="Q36" s="633"/>
      <c r="R36" s="633"/>
      <c r="S36" s="633"/>
      <c r="T36" s="189"/>
      <c r="U36" s="632">
        <f t="shared" ref="U36:U43" si="4">IF(W36="","",U35+1)</f>
        <v>7</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89"/>
      <c r="AM36" s="632">
        <f t="shared" si="0"/>
        <v>13</v>
      </c>
      <c r="AN36" s="632"/>
      <c r="AO36" s="633" t="str">
        <f>IF('各会計、関係団体の財政状況及び健全化判断比率'!B36="","",'各会計、関係団体の財政状況及び健全化判断比率'!B36)</f>
        <v>工業用水道事業会計</v>
      </c>
      <c r="AP36" s="633"/>
      <c r="AQ36" s="633"/>
      <c r="AR36" s="633"/>
      <c r="AS36" s="633"/>
      <c r="AT36" s="633"/>
      <c r="AU36" s="633"/>
      <c r="AV36" s="633"/>
      <c r="AW36" s="633"/>
      <c r="AX36" s="633"/>
      <c r="AY36" s="633"/>
      <c r="AZ36" s="633"/>
      <c r="BA36" s="633"/>
      <c r="BB36" s="633"/>
      <c r="BC36" s="633"/>
      <c r="BD36" s="189"/>
      <c r="BE36" s="632">
        <f t="shared" si="1"/>
        <v>17</v>
      </c>
      <c r="BF36" s="632"/>
      <c r="BG36" s="633" t="str">
        <f>IF('各会計、関係団体の財政状況及び健全化判断比率'!B40="","",'各会計、関係団体の財政状況及び健全化判断比率'!B40)</f>
        <v>野呂高原ロッジ事業特別会計</v>
      </c>
      <c r="BH36" s="633"/>
      <c r="BI36" s="633"/>
      <c r="BJ36" s="633"/>
      <c r="BK36" s="633"/>
      <c r="BL36" s="633"/>
      <c r="BM36" s="633"/>
      <c r="BN36" s="633"/>
      <c r="BO36" s="633"/>
      <c r="BP36" s="633"/>
      <c r="BQ36" s="633"/>
      <c r="BR36" s="633"/>
      <c r="BS36" s="633"/>
      <c r="BT36" s="633"/>
      <c r="BU36" s="633"/>
      <c r="BV36" s="189"/>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89"/>
      <c r="CO36" s="632">
        <f t="shared" si="3"/>
        <v>25</v>
      </c>
      <c r="CP36" s="632"/>
      <c r="CQ36" s="633" t="str">
        <f>IF('各会計、関係団体の財政状況及び健全化判断比率'!BS9="","",'各会計、関係団体の財政状況及び健全化判断比率'!BS9)</f>
        <v>呉市土地開発公社</v>
      </c>
      <c r="CR36" s="633"/>
      <c r="CS36" s="633"/>
      <c r="CT36" s="633"/>
      <c r="CU36" s="633"/>
      <c r="CV36" s="633"/>
      <c r="CW36" s="633"/>
      <c r="CX36" s="633"/>
      <c r="CY36" s="633"/>
      <c r="CZ36" s="633"/>
      <c r="DA36" s="633"/>
      <c r="DB36" s="633"/>
      <c r="DC36" s="633"/>
      <c r="DD36" s="633"/>
      <c r="DE36" s="633"/>
      <c r="DF36" s="186"/>
      <c r="DG36" s="634" t="str">
        <f>IF('各会計、関係団体の財政状況及び健全化判断比率'!BR9="","",'各会計、関係団体の財政状況及び健全化判断比率'!BR9)</f>
        <v>○</v>
      </c>
      <c r="DH36" s="634"/>
      <c r="DI36" s="193"/>
      <c r="DJ36" s="161"/>
      <c r="DK36" s="161"/>
      <c r="DL36" s="161"/>
      <c r="DM36" s="161"/>
      <c r="DN36" s="161"/>
      <c r="DO36" s="161"/>
    </row>
    <row r="37" spans="1:119" ht="32.25" customHeight="1" x14ac:dyDescent="0.15">
      <c r="A37" s="162"/>
      <c r="B37" s="188"/>
      <c r="C37" s="632">
        <f>IF(E37="","",C36+1)</f>
        <v>4</v>
      </c>
      <c r="D37" s="632"/>
      <c r="E37" s="633" t="str">
        <f>IF('各会計、関係団体の財政状況及び健全化判断比率'!B10="","",'各会計、関係団体の財政状況及び健全化判断比率'!B10)</f>
        <v>母子父子寡婦福祉資金貸付事業特別会計</v>
      </c>
      <c r="F37" s="633"/>
      <c r="G37" s="633"/>
      <c r="H37" s="633"/>
      <c r="I37" s="633"/>
      <c r="J37" s="633"/>
      <c r="K37" s="633"/>
      <c r="L37" s="633"/>
      <c r="M37" s="633"/>
      <c r="N37" s="633"/>
      <c r="O37" s="633"/>
      <c r="P37" s="633"/>
      <c r="Q37" s="633"/>
      <c r="R37" s="633"/>
      <c r="S37" s="633"/>
      <c r="T37" s="189"/>
      <c r="U37" s="632">
        <f t="shared" si="4"/>
        <v>8</v>
      </c>
      <c r="V37" s="632"/>
      <c r="W37" s="633" t="str">
        <f>IF('各会計、関係団体の財政状況及び健全化判断比率'!B31="","",'各会計、関係団体の財政状況及び健全化判断比率'!B31)</f>
        <v>介護保険事業（保険勘定）特別会計</v>
      </c>
      <c r="X37" s="633"/>
      <c r="Y37" s="633"/>
      <c r="Z37" s="633"/>
      <c r="AA37" s="633"/>
      <c r="AB37" s="633"/>
      <c r="AC37" s="633"/>
      <c r="AD37" s="633"/>
      <c r="AE37" s="633"/>
      <c r="AF37" s="633"/>
      <c r="AG37" s="633"/>
      <c r="AH37" s="633"/>
      <c r="AI37" s="633"/>
      <c r="AJ37" s="633"/>
      <c r="AK37" s="633"/>
      <c r="AL37" s="189"/>
      <c r="AM37" s="632">
        <f t="shared" si="0"/>
        <v>14</v>
      </c>
      <c r="AN37" s="632"/>
      <c r="AO37" s="633" t="str">
        <f>IF('各会計、関係団体の財政状況及び健全化判断比率'!B37="","",'各会計、関係団体の財政状況及び健全化判断比率'!B37)</f>
        <v>下水道事業会計</v>
      </c>
      <c r="AP37" s="633"/>
      <c r="AQ37" s="633"/>
      <c r="AR37" s="633"/>
      <c r="AS37" s="633"/>
      <c r="AT37" s="633"/>
      <c r="AU37" s="633"/>
      <c r="AV37" s="633"/>
      <c r="AW37" s="633"/>
      <c r="AX37" s="633"/>
      <c r="AY37" s="633"/>
      <c r="AZ37" s="633"/>
      <c r="BA37" s="633"/>
      <c r="BB37" s="633"/>
      <c r="BC37" s="633"/>
      <c r="BD37" s="189"/>
      <c r="BE37" s="632">
        <f t="shared" si="1"/>
        <v>18</v>
      </c>
      <c r="BF37" s="632"/>
      <c r="BG37" s="633" t="str">
        <f>IF('各会計、関係団体の財政状況及び健全化判断比率'!B41="","",'各会計、関係団体の財政状況及び健全化判断比率'!B41)</f>
        <v>港湾整備事業特別会計</v>
      </c>
      <c r="BH37" s="633"/>
      <c r="BI37" s="633"/>
      <c r="BJ37" s="633"/>
      <c r="BK37" s="633"/>
      <c r="BL37" s="633"/>
      <c r="BM37" s="633"/>
      <c r="BN37" s="633"/>
      <c r="BO37" s="633"/>
      <c r="BP37" s="633"/>
      <c r="BQ37" s="633"/>
      <c r="BR37" s="633"/>
      <c r="BS37" s="633"/>
      <c r="BT37" s="633"/>
      <c r="BU37" s="633"/>
      <c r="BV37" s="189"/>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89"/>
      <c r="CO37" s="632">
        <f t="shared" si="3"/>
        <v>26</v>
      </c>
      <c r="CP37" s="632"/>
      <c r="CQ37" s="633" t="str">
        <f>IF('各会計、関係団体の財政状況及び健全化判断比率'!BS10="","",'各会計、関係団体の財政状況及び健全化判断比率'!BS10)</f>
        <v>呉市文化振興財団</v>
      </c>
      <c r="CR37" s="633"/>
      <c r="CS37" s="633"/>
      <c r="CT37" s="633"/>
      <c r="CU37" s="633"/>
      <c r="CV37" s="633"/>
      <c r="CW37" s="633"/>
      <c r="CX37" s="633"/>
      <c r="CY37" s="633"/>
      <c r="CZ37" s="633"/>
      <c r="DA37" s="633"/>
      <c r="DB37" s="633"/>
      <c r="DC37" s="633"/>
      <c r="DD37" s="633"/>
      <c r="DE37" s="633"/>
      <c r="DF37" s="186"/>
      <c r="DG37" s="634" t="str">
        <f>IF('各会計、関係団体の財政状況及び健全化判断比率'!BR10="","",'各会計、関係団体の財政状況及び健全化判断比率'!BR10)</f>
        <v/>
      </c>
      <c r="DH37" s="634"/>
      <c r="DI37" s="193"/>
      <c r="DJ37" s="161"/>
      <c r="DK37" s="161"/>
      <c r="DL37" s="161"/>
      <c r="DM37" s="161"/>
      <c r="DN37" s="161"/>
      <c r="DO37" s="161"/>
    </row>
    <row r="38" spans="1:119" ht="32.25" customHeight="1" x14ac:dyDescent="0.15">
      <c r="A38" s="162"/>
      <c r="B38" s="188"/>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9"/>
      <c r="U38" s="632">
        <f t="shared" si="4"/>
        <v>9</v>
      </c>
      <c r="V38" s="632"/>
      <c r="W38" s="633" t="str">
        <f>IF('各会計、関係団体の財政状況及び健全化判断比率'!B32="","",'各会計、関係団体の財政状況及び健全化判断比率'!B32)</f>
        <v>介護保険事業（サービス勘定）特別会計</v>
      </c>
      <c r="X38" s="633"/>
      <c r="Y38" s="633"/>
      <c r="Z38" s="633"/>
      <c r="AA38" s="633"/>
      <c r="AB38" s="633"/>
      <c r="AC38" s="633"/>
      <c r="AD38" s="633"/>
      <c r="AE38" s="633"/>
      <c r="AF38" s="633"/>
      <c r="AG38" s="633"/>
      <c r="AH38" s="633"/>
      <c r="AI38" s="633"/>
      <c r="AJ38" s="633"/>
      <c r="AK38" s="633"/>
      <c r="AL38" s="189"/>
      <c r="AM38" s="632" t="str">
        <f t="shared" si="0"/>
        <v/>
      </c>
      <c r="AN38" s="632"/>
      <c r="AO38" s="633"/>
      <c r="AP38" s="633"/>
      <c r="AQ38" s="633"/>
      <c r="AR38" s="633"/>
      <c r="AS38" s="633"/>
      <c r="AT38" s="633"/>
      <c r="AU38" s="633"/>
      <c r="AV38" s="633"/>
      <c r="AW38" s="633"/>
      <c r="AX38" s="633"/>
      <c r="AY38" s="633"/>
      <c r="AZ38" s="633"/>
      <c r="BA38" s="633"/>
      <c r="BB38" s="633"/>
      <c r="BC38" s="633"/>
      <c r="BD38" s="189"/>
      <c r="BE38" s="632">
        <f t="shared" si="1"/>
        <v>19</v>
      </c>
      <c r="BF38" s="632"/>
      <c r="BG38" s="633" t="str">
        <f>IF('各会計、関係団体の財政状況及び健全化判断比率'!B42="","",'各会計、関係団体の財政状況及び健全化判断比率'!B42)</f>
        <v>内陸土地造成事業特別会計</v>
      </c>
      <c r="BH38" s="633"/>
      <c r="BI38" s="633"/>
      <c r="BJ38" s="633"/>
      <c r="BK38" s="633"/>
      <c r="BL38" s="633"/>
      <c r="BM38" s="633"/>
      <c r="BN38" s="633"/>
      <c r="BO38" s="633"/>
      <c r="BP38" s="633"/>
      <c r="BQ38" s="633"/>
      <c r="BR38" s="633"/>
      <c r="BS38" s="633"/>
      <c r="BT38" s="633"/>
      <c r="BU38" s="633"/>
      <c r="BV38" s="189"/>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89"/>
      <c r="CO38" s="632">
        <f t="shared" si="3"/>
        <v>27</v>
      </c>
      <c r="CP38" s="632"/>
      <c r="CQ38" s="633" t="str">
        <f>IF('各会計、関係団体の財政状況及び健全化判断比率'!BS11="","",'各会計、関係団体の財政状況及び健全化判断比率'!BS11)</f>
        <v>蘭島文化振興財団</v>
      </c>
      <c r="CR38" s="633"/>
      <c r="CS38" s="633"/>
      <c r="CT38" s="633"/>
      <c r="CU38" s="633"/>
      <c r="CV38" s="633"/>
      <c r="CW38" s="633"/>
      <c r="CX38" s="633"/>
      <c r="CY38" s="633"/>
      <c r="CZ38" s="633"/>
      <c r="DA38" s="633"/>
      <c r="DB38" s="633"/>
      <c r="DC38" s="633"/>
      <c r="DD38" s="633"/>
      <c r="DE38" s="633"/>
      <c r="DF38" s="186"/>
      <c r="DG38" s="634" t="str">
        <f>IF('各会計、関係団体の財政状況及び健全化判断比率'!BR11="","",'各会計、関係団体の財政状況及び健全化判断比率'!BR11)</f>
        <v/>
      </c>
      <c r="DH38" s="634"/>
      <c r="DI38" s="193"/>
      <c r="DJ38" s="161"/>
      <c r="DK38" s="161"/>
      <c r="DL38" s="161"/>
      <c r="DM38" s="161"/>
      <c r="DN38" s="161"/>
      <c r="DO38" s="161"/>
    </row>
    <row r="39" spans="1:119" ht="32.25" customHeight="1" x14ac:dyDescent="0.15">
      <c r="A39" s="162"/>
      <c r="B39" s="188"/>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9"/>
      <c r="U39" s="632">
        <f t="shared" si="4"/>
        <v>10</v>
      </c>
      <c r="V39" s="632"/>
      <c r="W39" s="633" t="str">
        <f>IF('各会計、関係団体の財政状況及び健全化判断比率'!B33="","",'各会計、関係団体の財政状況及び健全化判断比率'!B33)</f>
        <v>駐車場事業特別会計</v>
      </c>
      <c r="X39" s="633"/>
      <c r="Y39" s="633"/>
      <c r="Z39" s="633"/>
      <c r="AA39" s="633"/>
      <c r="AB39" s="633"/>
      <c r="AC39" s="633"/>
      <c r="AD39" s="633"/>
      <c r="AE39" s="633"/>
      <c r="AF39" s="633"/>
      <c r="AG39" s="633"/>
      <c r="AH39" s="633"/>
      <c r="AI39" s="633"/>
      <c r="AJ39" s="633"/>
      <c r="AK39" s="633"/>
      <c r="AL39" s="189"/>
      <c r="AM39" s="632" t="str">
        <f t="shared" si="0"/>
        <v/>
      </c>
      <c r="AN39" s="632"/>
      <c r="AO39" s="633"/>
      <c r="AP39" s="633"/>
      <c r="AQ39" s="633"/>
      <c r="AR39" s="633"/>
      <c r="AS39" s="633"/>
      <c r="AT39" s="633"/>
      <c r="AU39" s="633"/>
      <c r="AV39" s="633"/>
      <c r="AW39" s="633"/>
      <c r="AX39" s="633"/>
      <c r="AY39" s="633"/>
      <c r="AZ39" s="633"/>
      <c r="BA39" s="633"/>
      <c r="BB39" s="633"/>
      <c r="BC39" s="633"/>
      <c r="BD39" s="189"/>
      <c r="BE39" s="632">
        <f t="shared" si="1"/>
        <v>20</v>
      </c>
      <c r="BF39" s="632"/>
      <c r="BG39" s="633" t="str">
        <f>IF('各会計、関係団体の財政状況及び健全化判断比率'!B43="","",'各会計、関係団体の財政状況及び健全化判断比率'!B43)</f>
        <v>臨海土地造成事業特別会計</v>
      </c>
      <c r="BH39" s="633"/>
      <c r="BI39" s="633"/>
      <c r="BJ39" s="633"/>
      <c r="BK39" s="633"/>
      <c r="BL39" s="633"/>
      <c r="BM39" s="633"/>
      <c r="BN39" s="633"/>
      <c r="BO39" s="633"/>
      <c r="BP39" s="633"/>
      <c r="BQ39" s="633"/>
      <c r="BR39" s="633"/>
      <c r="BS39" s="633"/>
      <c r="BT39" s="633"/>
      <c r="BU39" s="633"/>
      <c r="BV39" s="189"/>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89"/>
      <c r="CO39" s="632">
        <f t="shared" si="3"/>
        <v>28</v>
      </c>
      <c r="CP39" s="632"/>
      <c r="CQ39" s="633" t="str">
        <f>IF('各会計、関係団体の財政状況及び健全化判断比率'!BS12="","",'各会計、関係団体の財政状況及び健全化判断比率'!BS12)</f>
        <v>野呂山観光開発公社</v>
      </c>
      <c r="CR39" s="633"/>
      <c r="CS39" s="633"/>
      <c r="CT39" s="633"/>
      <c r="CU39" s="633"/>
      <c r="CV39" s="633"/>
      <c r="CW39" s="633"/>
      <c r="CX39" s="633"/>
      <c r="CY39" s="633"/>
      <c r="CZ39" s="633"/>
      <c r="DA39" s="633"/>
      <c r="DB39" s="633"/>
      <c r="DC39" s="633"/>
      <c r="DD39" s="633"/>
      <c r="DE39" s="633"/>
      <c r="DF39" s="186"/>
      <c r="DG39" s="634" t="str">
        <f>IF('各会計、関係団体の財政状況及び健全化判断比率'!BR12="","",'各会計、関係団体の財政状況及び健全化判断比率'!BR12)</f>
        <v/>
      </c>
      <c r="DH39" s="634"/>
      <c r="DI39" s="193"/>
      <c r="DJ39" s="161"/>
      <c r="DK39" s="161"/>
      <c r="DL39" s="161"/>
      <c r="DM39" s="161"/>
      <c r="DN39" s="161"/>
      <c r="DO39" s="161"/>
    </row>
    <row r="40" spans="1:119" ht="32.25" customHeight="1" x14ac:dyDescent="0.15">
      <c r="A40" s="162"/>
      <c r="B40" s="188"/>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9"/>
      <c r="U40" s="632" t="str">
        <f t="shared" si="4"/>
        <v/>
      </c>
      <c r="V40" s="632"/>
      <c r="W40" s="633"/>
      <c r="X40" s="633"/>
      <c r="Y40" s="633"/>
      <c r="Z40" s="633"/>
      <c r="AA40" s="633"/>
      <c r="AB40" s="633"/>
      <c r="AC40" s="633"/>
      <c r="AD40" s="633"/>
      <c r="AE40" s="633"/>
      <c r="AF40" s="633"/>
      <c r="AG40" s="633"/>
      <c r="AH40" s="633"/>
      <c r="AI40" s="633"/>
      <c r="AJ40" s="633"/>
      <c r="AK40" s="633"/>
      <c r="AL40" s="189"/>
      <c r="AM40" s="632" t="str">
        <f t="shared" si="0"/>
        <v/>
      </c>
      <c r="AN40" s="632"/>
      <c r="AO40" s="633"/>
      <c r="AP40" s="633"/>
      <c r="AQ40" s="633"/>
      <c r="AR40" s="633"/>
      <c r="AS40" s="633"/>
      <c r="AT40" s="633"/>
      <c r="AU40" s="633"/>
      <c r="AV40" s="633"/>
      <c r="AW40" s="633"/>
      <c r="AX40" s="633"/>
      <c r="AY40" s="633"/>
      <c r="AZ40" s="633"/>
      <c r="BA40" s="633"/>
      <c r="BB40" s="633"/>
      <c r="BC40" s="633"/>
      <c r="BD40" s="189"/>
      <c r="BE40" s="632" t="str">
        <f t="shared" si="1"/>
        <v/>
      </c>
      <c r="BF40" s="632"/>
      <c r="BG40" s="633"/>
      <c r="BH40" s="633"/>
      <c r="BI40" s="633"/>
      <c r="BJ40" s="633"/>
      <c r="BK40" s="633"/>
      <c r="BL40" s="633"/>
      <c r="BM40" s="633"/>
      <c r="BN40" s="633"/>
      <c r="BO40" s="633"/>
      <c r="BP40" s="633"/>
      <c r="BQ40" s="633"/>
      <c r="BR40" s="633"/>
      <c r="BS40" s="633"/>
      <c r="BT40" s="633"/>
      <c r="BU40" s="633"/>
      <c r="BV40" s="189"/>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89"/>
      <c r="CO40" s="632">
        <f t="shared" si="3"/>
        <v>29</v>
      </c>
      <c r="CP40" s="632"/>
      <c r="CQ40" s="633" t="str">
        <f>IF('各会計、関係団体の財政状況及び健全化判断比率'!BS13="","",'各会計、関係団体の財政状況及び健全化判断比率'!BS13)</f>
        <v>安浦町生涯学習振興財団</v>
      </c>
      <c r="CR40" s="633"/>
      <c r="CS40" s="633"/>
      <c r="CT40" s="633"/>
      <c r="CU40" s="633"/>
      <c r="CV40" s="633"/>
      <c r="CW40" s="633"/>
      <c r="CX40" s="633"/>
      <c r="CY40" s="633"/>
      <c r="CZ40" s="633"/>
      <c r="DA40" s="633"/>
      <c r="DB40" s="633"/>
      <c r="DC40" s="633"/>
      <c r="DD40" s="633"/>
      <c r="DE40" s="633"/>
      <c r="DF40" s="186"/>
      <c r="DG40" s="634" t="str">
        <f>IF('各会計、関係団体の財政状況及び健全化判断比率'!BR13="","",'各会計、関係団体の財政状況及び健全化判断比率'!BR13)</f>
        <v/>
      </c>
      <c r="DH40" s="634"/>
      <c r="DI40" s="193"/>
      <c r="DJ40" s="161"/>
      <c r="DK40" s="161"/>
      <c r="DL40" s="161"/>
      <c r="DM40" s="161"/>
      <c r="DN40" s="161"/>
      <c r="DO40" s="161"/>
    </row>
    <row r="41" spans="1:119" ht="32.25" customHeight="1" x14ac:dyDescent="0.15">
      <c r="A41" s="162"/>
      <c r="B41" s="18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9"/>
      <c r="U41" s="632" t="str">
        <f t="shared" si="4"/>
        <v/>
      </c>
      <c r="V41" s="632"/>
      <c r="W41" s="633"/>
      <c r="X41" s="633"/>
      <c r="Y41" s="633"/>
      <c r="Z41" s="633"/>
      <c r="AA41" s="633"/>
      <c r="AB41" s="633"/>
      <c r="AC41" s="633"/>
      <c r="AD41" s="633"/>
      <c r="AE41" s="633"/>
      <c r="AF41" s="633"/>
      <c r="AG41" s="633"/>
      <c r="AH41" s="633"/>
      <c r="AI41" s="633"/>
      <c r="AJ41" s="633"/>
      <c r="AK41" s="633"/>
      <c r="AL41" s="189"/>
      <c r="AM41" s="632" t="str">
        <f t="shared" si="0"/>
        <v/>
      </c>
      <c r="AN41" s="632"/>
      <c r="AO41" s="633"/>
      <c r="AP41" s="633"/>
      <c r="AQ41" s="633"/>
      <c r="AR41" s="633"/>
      <c r="AS41" s="633"/>
      <c r="AT41" s="633"/>
      <c r="AU41" s="633"/>
      <c r="AV41" s="633"/>
      <c r="AW41" s="633"/>
      <c r="AX41" s="633"/>
      <c r="AY41" s="633"/>
      <c r="AZ41" s="633"/>
      <c r="BA41" s="633"/>
      <c r="BB41" s="633"/>
      <c r="BC41" s="633"/>
      <c r="BD41" s="189"/>
      <c r="BE41" s="632" t="str">
        <f t="shared" si="1"/>
        <v/>
      </c>
      <c r="BF41" s="632"/>
      <c r="BG41" s="633"/>
      <c r="BH41" s="633"/>
      <c r="BI41" s="633"/>
      <c r="BJ41" s="633"/>
      <c r="BK41" s="633"/>
      <c r="BL41" s="633"/>
      <c r="BM41" s="633"/>
      <c r="BN41" s="633"/>
      <c r="BO41" s="633"/>
      <c r="BP41" s="633"/>
      <c r="BQ41" s="633"/>
      <c r="BR41" s="633"/>
      <c r="BS41" s="633"/>
      <c r="BT41" s="633"/>
      <c r="BU41" s="633"/>
      <c r="BV41" s="189"/>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89"/>
      <c r="CO41" s="632">
        <f t="shared" si="3"/>
        <v>30</v>
      </c>
      <c r="CP41" s="632"/>
      <c r="CQ41" s="633" t="str">
        <f>IF('各会計、関係団体の財政状況及び健全化判断比率'!BS14="","",'各会計、関係団体の財政状況及び健全化判断比率'!BS14)</f>
        <v>倉橋まちづくり公社</v>
      </c>
      <c r="CR41" s="633"/>
      <c r="CS41" s="633"/>
      <c r="CT41" s="633"/>
      <c r="CU41" s="633"/>
      <c r="CV41" s="633"/>
      <c r="CW41" s="633"/>
      <c r="CX41" s="633"/>
      <c r="CY41" s="633"/>
      <c r="CZ41" s="633"/>
      <c r="DA41" s="633"/>
      <c r="DB41" s="633"/>
      <c r="DC41" s="633"/>
      <c r="DD41" s="633"/>
      <c r="DE41" s="633"/>
      <c r="DF41" s="186"/>
      <c r="DG41" s="634" t="str">
        <f>IF('各会計、関係団体の財政状況及び健全化判断比率'!BR14="","",'各会計、関係団体の財政状況及び健全化判断比率'!BR14)</f>
        <v/>
      </c>
      <c r="DH41" s="634"/>
      <c r="DI41" s="193"/>
      <c r="DJ41" s="161"/>
      <c r="DK41" s="161"/>
      <c r="DL41" s="161"/>
      <c r="DM41" s="161"/>
      <c r="DN41" s="161"/>
      <c r="DO41" s="161"/>
    </row>
    <row r="42" spans="1:119" ht="32.25" customHeight="1" x14ac:dyDescent="0.15">
      <c r="A42" s="161"/>
      <c r="B42" s="18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9"/>
      <c r="U42" s="632" t="str">
        <f t="shared" si="4"/>
        <v/>
      </c>
      <c r="V42" s="632"/>
      <c r="W42" s="633"/>
      <c r="X42" s="633"/>
      <c r="Y42" s="633"/>
      <c r="Z42" s="633"/>
      <c r="AA42" s="633"/>
      <c r="AB42" s="633"/>
      <c r="AC42" s="633"/>
      <c r="AD42" s="633"/>
      <c r="AE42" s="633"/>
      <c r="AF42" s="633"/>
      <c r="AG42" s="633"/>
      <c r="AH42" s="633"/>
      <c r="AI42" s="633"/>
      <c r="AJ42" s="633"/>
      <c r="AK42" s="633"/>
      <c r="AL42" s="189"/>
      <c r="AM42" s="632" t="str">
        <f t="shared" si="0"/>
        <v/>
      </c>
      <c r="AN42" s="632"/>
      <c r="AO42" s="633"/>
      <c r="AP42" s="633"/>
      <c r="AQ42" s="633"/>
      <c r="AR42" s="633"/>
      <c r="AS42" s="633"/>
      <c r="AT42" s="633"/>
      <c r="AU42" s="633"/>
      <c r="AV42" s="633"/>
      <c r="AW42" s="633"/>
      <c r="AX42" s="633"/>
      <c r="AY42" s="633"/>
      <c r="AZ42" s="633"/>
      <c r="BA42" s="633"/>
      <c r="BB42" s="633"/>
      <c r="BC42" s="633"/>
      <c r="BD42" s="189"/>
      <c r="BE42" s="632" t="str">
        <f t="shared" si="1"/>
        <v/>
      </c>
      <c r="BF42" s="632"/>
      <c r="BG42" s="633"/>
      <c r="BH42" s="633"/>
      <c r="BI42" s="633"/>
      <c r="BJ42" s="633"/>
      <c r="BK42" s="633"/>
      <c r="BL42" s="633"/>
      <c r="BM42" s="633"/>
      <c r="BN42" s="633"/>
      <c r="BO42" s="633"/>
      <c r="BP42" s="633"/>
      <c r="BQ42" s="633"/>
      <c r="BR42" s="633"/>
      <c r="BS42" s="633"/>
      <c r="BT42" s="633"/>
      <c r="BU42" s="633"/>
      <c r="BV42" s="189"/>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89"/>
      <c r="CO42" s="632">
        <f t="shared" si="3"/>
        <v>31</v>
      </c>
      <c r="CP42" s="632"/>
      <c r="CQ42" s="633" t="str">
        <f>IF('各会計、関係団体の財政状況及び健全化判断比率'!BS15="","",'各会計、関係団体の財政状況及び健全化判断比率'!BS15)</f>
        <v>県民の浜蒲刈</v>
      </c>
      <c r="CR42" s="633"/>
      <c r="CS42" s="633"/>
      <c r="CT42" s="633"/>
      <c r="CU42" s="633"/>
      <c r="CV42" s="633"/>
      <c r="CW42" s="633"/>
      <c r="CX42" s="633"/>
      <c r="CY42" s="633"/>
      <c r="CZ42" s="633"/>
      <c r="DA42" s="633"/>
      <c r="DB42" s="633"/>
      <c r="DC42" s="633"/>
      <c r="DD42" s="633"/>
      <c r="DE42" s="633"/>
      <c r="DF42" s="186"/>
      <c r="DG42" s="634" t="str">
        <f>IF('各会計、関係団体の財政状況及び健全化判断比率'!BR15="","",'各会計、関係団体の財政状況及び健全化判断比率'!BR15)</f>
        <v/>
      </c>
      <c r="DH42" s="634"/>
      <c r="DI42" s="193"/>
      <c r="DJ42" s="161"/>
      <c r="DK42" s="161"/>
      <c r="DL42" s="161"/>
      <c r="DM42" s="161"/>
      <c r="DN42" s="161"/>
      <c r="DO42" s="161"/>
    </row>
    <row r="43" spans="1:119" ht="32.25" customHeight="1" x14ac:dyDescent="0.15">
      <c r="A43" s="161"/>
      <c r="B43" s="18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9"/>
      <c r="U43" s="632" t="str">
        <f t="shared" si="4"/>
        <v/>
      </c>
      <c r="V43" s="632"/>
      <c r="W43" s="633"/>
      <c r="X43" s="633"/>
      <c r="Y43" s="633"/>
      <c r="Z43" s="633"/>
      <c r="AA43" s="633"/>
      <c r="AB43" s="633"/>
      <c r="AC43" s="633"/>
      <c r="AD43" s="633"/>
      <c r="AE43" s="633"/>
      <c r="AF43" s="633"/>
      <c r="AG43" s="633"/>
      <c r="AH43" s="633"/>
      <c r="AI43" s="633"/>
      <c r="AJ43" s="633"/>
      <c r="AK43" s="633"/>
      <c r="AL43" s="189"/>
      <c r="AM43" s="632" t="str">
        <f t="shared" si="0"/>
        <v/>
      </c>
      <c r="AN43" s="632"/>
      <c r="AO43" s="633"/>
      <c r="AP43" s="633"/>
      <c r="AQ43" s="633"/>
      <c r="AR43" s="633"/>
      <c r="AS43" s="633"/>
      <c r="AT43" s="633"/>
      <c r="AU43" s="633"/>
      <c r="AV43" s="633"/>
      <c r="AW43" s="633"/>
      <c r="AX43" s="633"/>
      <c r="AY43" s="633"/>
      <c r="AZ43" s="633"/>
      <c r="BA43" s="633"/>
      <c r="BB43" s="633"/>
      <c r="BC43" s="633"/>
      <c r="BD43" s="189"/>
      <c r="BE43" s="632" t="str">
        <f t="shared" si="1"/>
        <v/>
      </c>
      <c r="BF43" s="632"/>
      <c r="BG43" s="633"/>
      <c r="BH43" s="633"/>
      <c r="BI43" s="633"/>
      <c r="BJ43" s="633"/>
      <c r="BK43" s="633"/>
      <c r="BL43" s="633"/>
      <c r="BM43" s="633"/>
      <c r="BN43" s="633"/>
      <c r="BO43" s="633"/>
      <c r="BP43" s="633"/>
      <c r="BQ43" s="633"/>
      <c r="BR43" s="633"/>
      <c r="BS43" s="633"/>
      <c r="BT43" s="633"/>
      <c r="BU43" s="633"/>
      <c r="BV43" s="189"/>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9"/>
      <c r="CO43" s="632">
        <f t="shared" si="3"/>
        <v>32</v>
      </c>
      <c r="CP43" s="632"/>
      <c r="CQ43" s="633" t="str">
        <f>IF('各会計、関係団体の財政状況及び健全化判断比率'!BS16="","",'各会計、関係団体の財政状況及び健全化判断比率'!BS16)</f>
        <v>斎島汽船</v>
      </c>
      <c r="CR43" s="633"/>
      <c r="CS43" s="633"/>
      <c r="CT43" s="633"/>
      <c r="CU43" s="633"/>
      <c r="CV43" s="633"/>
      <c r="CW43" s="633"/>
      <c r="CX43" s="633"/>
      <c r="CY43" s="633"/>
      <c r="CZ43" s="633"/>
      <c r="DA43" s="633"/>
      <c r="DB43" s="633"/>
      <c r="DC43" s="633"/>
      <c r="DD43" s="633"/>
      <c r="DE43" s="633"/>
      <c r="DF43" s="186"/>
      <c r="DG43" s="634" t="str">
        <f>IF('各会計、関係団体の財政状況及び健全化判断比率'!BR16="","",'各会計、関係団体の財政状況及び健全化判断比率'!BR16)</f>
        <v/>
      </c>
      <c r="DH43" s="634"/>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197</v>
      </c>
      <c r="C46" s="161"/>
      <c r="D46" s="161"/>
      <c r="E46" s="161" t="s">
        <v>198</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199</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200</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201</v>
      </c>
    </row>
    <row r="50" spans="5:5" x14ac:dyDescent="0.15">
      <c r="E50" s="163" t="s">
        <v>202</v>
      </c>
    </row>
    <row r="51" spans="5:5" x14ac:dyDescent="0.15">
      <c r="E51" s="163" t="s">
        <v>203</v>
      </c>
    </row>
    <row r="52" spans="5:5" x14ac:dyDescent="0.15">
      <c r="E52" s="163" t="s">
        <v>204</v>
      </c>
    </row>
    <row r="53" spans="5:5" x14ac:dyDescent="0.15">
      <c r="E53" s="163"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DT4sGo26k9bWPrKfDCh31zUBo2YCLPYSnyTl2fIO6tFqTXTi2zFxgHu5AKgXS1LkCcp4dqsxW62gT5aTwPIQw==" saltValue="ILl9jcWe3TOCVuG4kA6H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24" t="s">
        <v>576</v>
      </c>
      <c r="D34" s="1224"/>
      <c r="E34" s="1225"/>
      <c r="F34" s="32">
        <v>2.4</v>
      </c>
      <c r="G34" s="33">
        <v>2.23</v>
      </c>
      <c r="H34" s="33">
        <v>2.69</v>
      </c>
      <c r="I34" s="33">
        <v>3.4</v>
      </c>
      <c r="J34" s="34">
        <v>3.37</v>
      </c>
      <c r="K34" s="22"/>
      <c r="L34" s="22"/>
      <c r="M34" s="22"/>
      <c r="N34" s="22"/>
      <c r="O34" s="22"/>
      <c r="P34" s="22"/>
    </row>
    <row r="35" spans="1:16" ht="39" customHeight="1" x14ac:dyDescent="0.15">
      <c r="A35" s="22"/>
      <c r="B35" s="35"/>
      <c r="C35" s="1218" t="s">
        <v>577</v>
      </c>
      <c r="D35" s="1219"/>
      <c r="E35" s="1220"/>
      <c r="F35" s="36">
        <v>1.89</v>
      </c>
      <c r="G35" s="37">
        <v>1.77</v>
      </c>
      <c r="H35" s="37">
        <v>2</v>
      </c>
      <c r="I35" s="37">
        <v>2.12</v>
      </c>
      <c r="J35" s="38">
        <v>2.1800000000000002</v>
      </c>
      <c r="K35" s="22"/>
      <c r="L35" s="22"/>
      <c r="M35" s="22"/>
      <c r="N35" s="22"/>
      <c r="O35" s="22"/>
      <c r="P35" s="22"/>
    </row>
    <row r="36" spans="1:16" ht="39" customHeight="1" x14ac:dyDescent="0.15">
      <c r="A36" s="22"/>
      <c r="B36" s="35"/>
      <c r="C36" s="1218" t="s">
        <v>578</v>
      </c>
      <c r="D36" s="1219"/>
      <c r="E36" s="1220"/>
      <c r="F36" s="36">
        <v>1.62</v>
      </c>
      <c r="G36" s="37">
        <v>1.7</v>
      </c>
      <c r="H36" s="37">
        <v>1.1399999999999999</v>
      </c>
      <c r="I36" s="37">
        <v>2.17</v>
      </c>
      <c r="J36" s="38">
        <v>1.9</v>
      </c>
      <c r="K36" s="22"/>
      <c r="L36" s="22"/>
      <c r="M36" s="22"/>
      <c r="N36" s="22"/>
      <c r="O36" s="22"/>
      <c r="P36" s="22"/>
    </row>
    <row r="37" spans="1:16" ht="39" customHeight="1" x14ac:dyDescent="0.15">
      <c r="A37" s="22"/>
      <c r="B37" s="35"/>
      <c r="C37" s="1218" t="s">
        <v>579</v>
      </c>
      <c r="D37" s="1219"/>
      <c r="E37" s="1220"/>
      <c r="F37" s="36">
        <v>4.04</v>
      </c>
      <c r="G37" s="37">
        <v>2.4500000000000002</v>
      </c>
      <c r="H37" s="37">
        <v>3.43</v>
      </c>
      <c r="I37" s="37">
        <v>2.19</v>
      </c>
      <c r="J37" s="38">
        <v>1.87</v>
      </c>
      <c r="K37" s="22"/>
      <c r="L37" s="22"/>
      <c r="M37" s="22"/>
      <c r="N37" s="22"/>
      <c r="O37" s="22"/>
      <c r="P37" s="22"/>
    </row>
    <row r="38" spans="1:16" ht="39" customHeight="1" x14ac:dyDescent="0.15">
      <c r="A38" s="22"/>
      <c r="B38" s="35"/>
      <c r="C38" s="1218" t="s">
        <v>580</v>
      </c>
      <c r="D38" s="1219"/>
      <c r="E38" s="1220"/>
      <c r="F38" s="36">
        <v>2.15</v>
      </c>
      <c r="G38" s="37">
        <v>2.0699999999999998</v>
      </c>
      <c r="H38" s="37">
        <v>1.79</v>
      </c>
      <c r="I38" s="37">
        <v>1.21</v>
      </c>
      <c r="J38" s="38">
        <v>1.28</v>
      </c>
      <c r="K38" s="22"/>
      <c r="L38" s="22"/>
      <c r="M38" s="22"/>
      <c r="N38" s="22"/>
      <c r="O38" s="22"/>
      <c r="P38" s="22"/>
    </row>
    <row r="39" spans="1:16" ht="39" customHeight="1" x14ac:dyDescent="0.15">
      <c r="A39" s="22"/>
      <c r="B39" s="35"/>
      <c r="C39" s="1218" t="s">
        <v>581</v>
      </c>
      <c r="D39" s="1219"/>
      <c r="E39" s="1220"/>
      <c r="F39" s="36">
        <v>0.48</v>
      </c>
      <c r="G39" s="37">
        <v>0.7</v>
      </c>
      <c r="H39" s="37">
        <v>1.1499999999999999</v>
      </c>
      <c r="I39" s="37">
        <v>1.1100000000000001</v>
      </c>
      <c r="J39" s="38">
        <v>0.96</v>
      </c>
      <c r="K39" s="22"/>
      <c r="L39" s="22"/>
      <c r="M39" s="22"/>
      <c r="N39" s="22"/>
      <c r="O39" s="22"/>
      <c r="P39" s="22"/>
    </row>
    <row r="40" spans="1:16" ht="39" customHeight="1" x14ac:dyDescent="0.15">
      <c r="A40" s="22"/>
      <c r="B40" s="35"/>
      <c r="C40" s="1218" t="s">
        <v>582</v>
      </c>
      <c r="D40" s="1219"/>
      <c r="E40" s="1220"/>
      <c r="F40" s="36">
        <v>0.24</v>
      </c>
      <c r="G40" s="37">
        <v>0.34</v>
      </c>
      <c r="H40" s="37">
        <v>0.37</v>
      </c>
      <c r="I40" s="37">
        <v>0.34</v>
      </c>
      <c r="J40" s="38">
        <v>0.28999999999999998</v>
      </c>
      <c r="K40" s="22"/>
      <c r="L40" s="22"/>
      <c r="M40" s="22"/>
      <c r="N40" s="22"/>
      <c r="O40" s="22"/>
      <c r="P40" s="22"/>
    </row>
    <row r="41" spans="1:16" ht="39" customHeight="1" x14ac:dyDescent="0.15">
      <c r="A41" s="22"/>
      <c r="B41" s="35"/>
      <c r="C41" s="1218" t="s">
        <v>583</v>
      </c>
      <c r="D41" s="1219"/>
      <c r="E41" s="1220"/>
      <c r="F41" s="36">
        <v>0.19</v>
      </c>
      <c r="G41" s="37">
        <v>0.21</v>
      </c>
      <c r="H41" s="37">
        <v>0.22</v>
      </c>
      <c r="I41" s="37">
        <v>0.26</v>
      </c>
      <c r="J41" s="38">
        <v>0.27</v>
      </c>
      <c r="K41" s="22"/>
      <c r="L41" s="22"/>
      <c r="M41" s="22"/>
      <c r="N41" s="22"/>
      <c r="O41" s="22"/>
      <c r="P41" s="22"/>
    </row>
    <row r="42" spans="1:16" ht="39" customHeight="1" x14ac:dyDescent="0.15">
      <c r="A42" s="22"/>
      <c r="B42" s="39"/>
      <c r="C42" s="1218" t="s">
        <v>584</v>
      </c>
      <c r="D42" s="1219"/>
      <c r="E42" s="1220"/>
      <c r="F42" s="36" t="s">
        <v>526</v>
      </c>
      <c r="G42" s="37" t="s">
        <v>526</v>
      </c>
      <c r="H42" s="37" t="s">
        <v>526</v>
      </c>
      <c r="I42" s="37" t="s">
        <v>526</v>
      </c>
      <c r="J42" s="38" t="s">
        <v>526</v>
      </c>
      <c r="K42" s="22"/>
      <c r="L42" s="22"/>
      <c r="M42" s="22"/>
      <c r="N42" s="22"/>
      <c r="O42" s="22"/>
      <c r="P42" s="22"/>
    </row>
    <row r="43" spans="1:16" ht="39" customHeight="1" thickBot="1" x14ac:dyDescent="0.2">
      <c r="A43" s="22"/>
      <c r="B43" s="40"/>
      <c r="C43" s="1221" t="s">
        <v>585</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peeYSa0Sdjmgs/99U6QrIttKa4Chrv8KvIKIZo1O2Eq+vkuy3G/p0UQOWxtNHGK60fTxo+JEEMeq44QBSVUtw==" saltValue="epFnrt75zjxi5Pyn9lKk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15264</v>
      </c>
      <c r="L45" s="60">
        <v>15177</v>
      </c>
      <c r="M45" s="60">
        <v>14674</v>
      </c>
      <c r="N45" s="60">
        <v>14437</v>
      </c>
      <c r="O45" s="61">
        <v>13602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526</v>
      </c>
      <c r="L46" s="64" t="s">
        <v>526</v>
      </c>
      <c r="M46" s="64" t="s">
        <v>526</v>
      </c>
      <c r="N46" s="64" t="s">
        <v>526</v>
      </c>
      <c r="O46" s="65" t="s">
        <v>526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526</v>
      </c>
      <c r="L47" s="64" t="s">
        <v>526</v>
      </c>
      <c r="M47" s="64" t="s">
        <v>526</v>
      </c>
      <c r="N47" s="64" t="s">
        <v>526</v>
      </c>
      <c r="O47" s="65" t="s">
        <v>526</v>
      </c>
      <c r="P47" s="48"/>
      <c r="Q47" s="48"/>
      <c r="R47" s="48"/>
      <c r="S47" s="48"/>
      <c r="T47" s="48"/>
      <c r="U47" s="48"/>
    </row>
    <row r="48" spans="1:21" ht="30.75" customHeight="1" x14ac:dyDescent="0.15">
      <c r="A48" s="48"/>
      <c r="B48" s="1236"/>
      <c r="C48" s="1237"/>
      <c r="D48" s="62"/>
      <c r="E48" s="1228" t="s">
        <v>15</v>
      </c>
      <c r="F48" s="1228"/>
      <c r="G48" s="1228"/>
      <c r="H48" s="1228"/>
      <c r="I48" s="1228"/>
      <c r="J48" s="1229"/>
      <c r="K48" s="63">
        <v>2298</v>
      </c>
      <c r="L48" s="64">
        <v>2213</v>
      </c>
      <c r="M48" s="64">
        <v>2171</v>
      </c>
      <c r="N48" s="64">
        <v>2137</v>
      </c>
      <c r="O48" s="65">
        <v>1897</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526</v>
      </c>
      <c r="L49" s="64" t="s">
        <v>526</v>
      </c>
      <c r="M49" s="64" t="s">
        <v>526</v>
      </c>
      <c r="N49" s="64" t="s">
        <v>526</v>
      </c>
      <c r="O49" s="65" t="s">
        <v>526</v>
      </c>
      <c r="P49" s="48"/>
      <c r="Q49" s="48"/>
      <c r="R49" s="48"/>
      <c r="S49" s="48"/>
      <c r="T49" s="48"/>
      <c r="U49" s="48"/>
    </row>
    <row r="50" spans="1:21" ht="30.75" customHeight="1" x14ac:dyDescent="0.15">
      <c r="A50" s="48"/>
      <c r="B50" s="1236"/>
      <c r="C50" s="1237"/>
      <c r="D50" s="62"/>
      <c r="E50" s="1228" t="s">
        <v>17</v>
      </c>
      <c r="F50" s="1228"/>
      <c r="G50" s="1228"/>
      <c r="H50" s="1228"/>
      <c r="I50" s="1228"/>
      <c r="J50" s="1229"/>
      <c r="K50" s="63">
        <v>1130</v>
      </c>
      <c r="L50" s="64">
        <v>1130</v>
      </c>
      <c r="M50" s="64">
        <v>1130</v>
      </c>
      <c r="N50" s="64">
        <v>1092</v>
      </c>
      <c r="O50" s="65">
        <v>1093</v>
      </c>
      <c r="P50" s="48"/>
      <c r="Q50" s="48"/>
      <c r="R50" s="48"/>
      <c r="S50" s="48"/>
      <c r="T50" s="48"/>
      <c r="U50" s="48"/>
    </row>
    <row r="51" spans="1:21" ht="30.75" customHeight="1" x14ac:dyDescent="0.15">
      <c r="A51" s="48"/>
      <c r="B51" s="1238"/>
      <c r="C51" s="1239"/>
      <c r="D51" s="66"/>
      <c r="E51" s="1228" t="s">
        <v>18</v>
      </c>
      <c r="F51" s="1228"/>
      <c r="G51" s="1228"/>
      <c r="H51" s="1228"/>
      <c r="I51" s="1228"/>
      <c r="J51" s="1229"/>
      <c r="K51" s="63">
        <v>7</v>
      </c>
      <c r="L51" s="64">
        <v>3</v>
      </c>
      <c r="M51" s="64">
        <v>3</v>
      </c>
      <c r="N51" s="64">
        <v>0</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12623</v>
      </c>
      <c r="L52" s="64">
        <v>13144</v>
      </c>
      <c r="M52" s="64">
        <v>12563</v>
      </c>
      <c r="N52" s="64">
        <v>12262</v>
      </c>
      <c r="O52" s="65">
        <v>11781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6076</v>
      </c>
      <c r="L53" s="69">
        <v>5379</v>
      </c>
      <c r="M53" s="69">
        <v>5415</v>
      </c>
      <c r="N53" s="69">
        <v>5404</v>
      </c>
      <c r="O53" s="70">
        <v>4812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ohtZBFarldTj3T1azQp3fKxbtXbIiS0A0LkJDnoqstudDzG/D0hnVfIAtVexQzuWbbgBME68MwEjKWlrLIPzQ==" saltValue="az1B2WjVE0e+7O9WdYp0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568</v>
      </c>
      <c r="J40" s="79" t="s">
        <v>569</v>
      </c>
      <c r="K40" s="79" t="s">
        <v>570</v>
      </c>
      <c r="L40" s="79" t="s">
        <v>571</v>
      </c>
      <c r="M40" s="80" t="s">
        <v>572</v>
      </c>
    </row>
    <row r="41" spans="2:13" ht="27.75" customHeight="1" x14ac:dyDescent="0.15">
      <c r="B41" s="1242" t="s">
        <v>24</v>
      </c>
      <c r="C41" s="1243"/>
      <c r="D41" s="81"/>
      <c r="E41" s="1248" t="s">
        <v>25</v>
      </c>
      <c r="F41" s="1248"/>
      <c r="G41" s="1248"/>
      <c r="H41" s="1249"/>
      <c r="I41" s="82">
        <v>129976</v>
      </c>
      <c r="J41" s="83">
        <v>130470</v>
      </c>
      <c r="K41" s="83">
        <v>133965</v>
      </c>
      <c r="L41" s="83">
        <v>127521</v>
      </c>
      <c r="M41" s="84">
        <v>122692</v>
      </c>
    </row>
    <row r="42" spans="2:13" ht="27.75" customHeight="1" x14ac:dyDescent="0.15">
      <c r="B42" s="1244"/>
      <c r="C42" s="1245"/>
      <c r="D42" s="85"/>
      <c r="E42" s="1250" t="s">
        <v>26</v>
      </c>
      <c r="F42" s="1250"/>
      <c r="G42" s="1250"/>
      <c r="H42" s="1251"/>
      <c r="I42" s="86">
        <v>5985</v>
      </c>
      <c r="J42" s="87">
        <v>4894</v>
      </c>
      <c r="K42" s="87">
        <v>3798</v>
      </c>
      <c r="L42" s="87">
        <v>2720</v>
      </c>
      <c r="M42" s="88">
        <v>1640</v>
      </c>
    </row>
    <row r="43" spans="2:13" ht="27.75" customHeight="1" x14ac:dyDescent="0.15">
      <c r="B43" s="1244"/>
      <c r="C43" s="1245"/>
      <c r="D43" s="85"/>
      <c r="E43" s="1250" t="s">
        <v>27</v>
      </c>
      <c r="F43" s="1250"/>
      <c r="G43" s="1250"/>
      <c r="H43" s="1251"/>
      <c r="I43" s="86">
        <v>37643</v>
      </c>
      <c r="J43" s="87">
        <v>36248</v>
      </c>
      <c r="K43" s="87">
        <v>34809</v>
      </c>
      <c r="L43" s="87">
        <v>34000</v>
      </c>
      <c r="M43" s="88">
        <v>31880</v>
      </c>
    </row>
    <row r="44" spans="2:13" ht="27.75" customHeight="1" x14ac:dyDescent="0.15">
      <c r="B44" s="1244"/>
      <c r="C44" s="1245"/>
      <c r="D44" s="85"/>
      <c r="E44" s="1250" t="s">
        <v>28</v>
      </c>
      <c r="F44" s="1250"/>
      <c r="G44" s="1250"/>
      <c r="H44" s="1251"/>
      <c r="I44" s="86" t="s">
        <v>526</v>
      </c>
      <c r="J44" s="87" t="s">
        <v>526</v>
      </c>
      <c r="K44" s="87" t="s">
        <v>526</v>
      </c>
      <c r="L44" s="87" t="s">
        <v>526</v>
      </c>
      <c r="M44" s="88" t="s">
        <v>526</v>
      </c>
    </row>
    <row r="45" spans="2:13" ht="27.75" customHeight="1" x14ac:dyDescent="0.15">
      <c r="B45" s="1244"/>
      <c r="C45" s="1245"/>
      <c r="D45" s="85"/>
      <c r="E45" s="1250" t="s">
        <v>29</v>
      </c>
      <c r="F45" s="1250"/>
      <c r="G45" s="1250"/>
      <c r="H45" s="1251"/>
      <c r="I45" s="86">
        <v>23851</v>
      </c>
      <c r="J45" s="87">
        <v>21698</v>
      </c>
      <c r="K45" s="87">
        <v>20094</v>
      </c>
      <c r="L45" s="87">
        <v>19361</v>
      </c>
      <c r="M45" s="88">
        <v>18599</v>
      </c>
    </row>
    <row r="46" spans="2:13" ht="27.75" customHeight="1" x14ac:dyDescent="0.15">
      <c r="B46" s="1244"/>
      <c r="C46" s="1245"/>
      <c r="D46" s="89"/>
      <c r="E46" s="1250" t="s">
        <v>30</v>
      </c>
      <c r="F46" s="1250"/>
      <c r="G46" s="1250"/>
      <c r="H46" s="1251"/>
      <c r="I46" s="86">
        <v>731</v>
      </c>
      <c r="J46" s="87">
        <v>717</v>
      </c>
      <c r="K46" s="87">
        <v>703</v>
      </c>
      <c r="L46" s="87">
        <v>753</v>
      </c>
      <c r="M46" s="88">
        <v>745</v>
      </c>
    </row>
    <row r="47" spans="2:13" ht="27.75" customHeight="1" x14ac:dyDescent="0.15">
      <c r="B47" s="1244"/>
      <c r="C47" s="1245"/>
      <c r="D47" s="90"/>
      <c r="E47" s="1252" t="s">
        <v>31</v>
      </c>
      <c r="F47" s="1253"/>
      <c r="G47" s="1253"/>
      <c r="H47" s="1254"/>
      <c r="I47" s="86" t="s">
        <v>526</v>
      </c>
      <c r="J47" s="87" t="s">
        <v>526</v>
      </c>
      <c r="K47" s="87" t="s">
        <v>526</v>
      </c>
      <c r="L47" s="87" t="s">
        <v>526</v>
      </c>
      <c r="M47" s="88" t="s">
        <v>526</v>
      </c>
    </row>
    <row r="48" spans="2:13" ht="27.75" customHeight="1" x14ac:dyDescent="0.15">
      <c r="B48" s="1244"/>
      <c r="C48" s="1245"/>
      <c r="D48" s="85"/>
      <c r="E48" s="1250" t="s">
        <v>32</v>
      </c>
      <c r="F48" s="1250"/>
      <c r="G48" s="1250"/>
      <c r="H48" s="1251"/>
      <c r="I48" s="86" t="s">
        <v>526</v>
      </c>
      <c r="J48" s="87" t="s">
        <v>526</v>
      </c>
      <c r="K48" s="87" t="s">
        <v>526</v>
      </c>
      <c r="L48" s="87" t="s">
        <v>526</v>
      </c>
      <c r="M48" s="88" t="s">
        <v>526</v>
      </c>
    </row>
    <row r="49" spans="2:13" ht="27.75" customHeight="1" x14ac:dyDescent="0.15">
      <c r="B49" s="1246"/>
      <c r="C49" s="1247"/>
      <c r="D49" s="85"/>
      <c r="E49" s="1250" t="s">
        <v>33</v>
      </c>
      <c r="F49" s="1250"/>
      <c r="G49" s="1250"/>
      <c r="H49" s="1251"/>
      <c r="I49" s="86" t="s">
        <v>526</v>
      </c>
      <c r="J49" s="87" t="s">
        <v>526</v>
      </c>
      <c r="K49" s="87" t="s">
        <v>526</v>
      </c>
      <c r="L49" s="87" t="s">
        <v>526</v>
      </c>
      <c r="M49" s="88" t="s">
        <v>526</v>
      </c>
    </row>
    <row r="50" spans="2:13" ht="27.75" customHeight="1" x14ac:dyDescent="0.15">
      <c r="B50" s="1255" t="s">
        <v>34</v>
      </c>
      <c r="C50" s="1256"/>
      <c r="D50" s="91"/>
      <c r="E50" s="1250" t="s">
        <v>35</v>
      </c>
      <c r="F50" s="1250"/>
      <c r="G50" s="1250"/>
      <c r="H50" s="1251"/>
      <c r="I50" s="86">
        <v>15831</v>
      </c>
      <c r="J50" s="87">
        <v>15817</v>
      </c>
      <c r="K50" s="87">
        <v>15201</v>
      </c>
      <c r="L50" s="87">
        <v>15905</v>
      </c>
      <c r="M50" s="88">
        <v>15936</v>
      </c>
    </row>
    <row r="51" spans="2:13" ht="27.75" customHeight="1" x14ac:dyDescent="0.15">
      <c r="B51" s="1244"/>
      <c r="C51" s="1245"/>
      <c r="D51" s="85"/>
      <c r="E51" s="1250" t="s">
        <v>36</v>
      </c>
      <c r="F51" s="1250"/>
      <c r="G51" s="1250"/>
      <c r="H51" s="1251"/>
      <c r="I51" s="86">
        <v>22486</v>
      </c>
      <c r="J51" s="87">
        <v>20979</v>
      </c>
      <c r="K51" s="87">
        <v>19910</v>
      </c>
      <c r="L51" s="87">
        <v>18248</v>
      </c>
      <c r="M51" s="88">
        <v>16928</v>
      </c>
    </row>
    <row r="52" spans="2:13" ht="27.75" customHeight="1" x14ac:dyDescent="0.15">
      <c r="B52" s="1246"/>
      <c r="C52" s="1247"/>
      <c r="D52" s="85"/>
      <c r="E52" s="1250" t="s">
        <v>37</v>
      </c>
      <c r="F52" s="1250"/>
      <c r="G52" s="1250"/>
      <c r="H52" s="1251"/>
      <c r="I52" s="86">
        <v>105194</v>
      </c>
      <c r="J52" s="87">
        <v>107117</v>
      </c>
      <c r="K52" s="87">
        <v>110650</v>
      </c>
      <c r="L52" s="87">
        <v>107309</v>
      </c>
      <c r="M52" s="88">
        <v>104784</v>
      </c>
    </row>
    <row r="53" spans="2:13" ht="27.75" customHeight="1" thickBot="1" x14ac:dyDescent="0.2">
      <c r="B53" s="1257" t="s">
        <v>38</v>
      </c>
      <c r="C53" s="1258"/>
      <c r="D53" s="92"/>
      <c r="E53" s="1259" t="s">
        <v>39</v>
      </c>
      <c r="F53" s="1259"/>
      <c r="G53" s="1259"/>
      <c r="H53" s="1260"/>
      <c r="I53" s="93">
        <v>54675</v>
      </c>
      <c r="J53" s="94">
        <v>50114</v>
      </c>
      <c r="K53" s="94">
        <v>47608</v>
      </c>
      <c r="L53" s="94">
        <v>42893</v>
      </c>
      <c r="M53" s="95">
        <v>37908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6m6PSN3WWsq8Au0jHLSS6uf4uXAPd/FSBHrVcTqCRynoE+Sudj4t8fV72S/NCW6nAYuoG+3xJcrjQw0vLGdyQ==" saltValue="AF92CTkJ7hV/b6atHlQ3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570</v>
      </c>
      <c r="G54" s="104" t="s">
        <v>571</v>
      </c>
      <c r="H54" s="105" t="s">
        <v>572</v>
      </c>
    </row>
    <row r="55" spans="2:8" ht="52.5" customHeight="1" x14ac:dyDescent="0.15">
      <c r="B55" s="106"/>
      <c r="C55" s="1269" t="s">
        <v>42</v>
      </c>
      <c r="D55" s="1269"/>
      <c r="E55" s="1270"/>
      <c r="F55" s="107">
        <v>8030</v>
      </c>
      <c r="G55" s="107">
        <v>8529</v>
      </c>
      <c r="H55" s="108">
        <v>7659</v>
      </c>
    </row>
    <row r="56" spans="2:8" ht="52.5" customHeight="1" x14ac:dyDescent="0.15">
      <c r="B56" s="109"/>
      <c r="C56" s="1271" t="s">
        <v>43</v>
      </c>
      <c r="D56" s="1271"/>
      <c r="E56" s="1272"/>
      <c r="F56" s="110">
        <v>1076</v>
      </c>
      <c r="G56" s="110">
        <v>1076</v>
      </c>
      <c r="H56" s="111">
        <v>876</v>
      </c>
    </row>
    <row r="57" spans="2:8" ht="53.25" customHeight="1" x14ac:dyDescent="0.15">
      <c r="B57" s="109"/>
      <c r="C57" s="1273" t="s">
        <v>44</v>
      </c>
      <c r="D57" s="1273"/>
      <c r="E57" s="1274"/>
      <c r="F57" s="112">
        <v>4751</v>
      </c>
      <c r="G57" s="112">
        <v>4841</v>
      </c>
      <c r="H57" s="113">
        <v>4754</v>
      </c>
    </row>
    <row r="58" spans="2:8" ht="45.75" customHeight="1" x14ac:dyDescent="0.15">
      <c r="B58" s="114"/>
      <c r="C58" s="1261" t="s">
        <v>45</v>
      </c>
      <c r="D58" s="1262"/>
      <c r="E58" s="1263"/>
      <c r="F58" s="363" t="s">
        <v>600</v>
      </c>
      <c r="G58" s="361" t="s">
        <v>603</v>
      </c>
      <c r="H58" s="361" t="s">
        <v>603</v>
      </c>
    </row>
    <row r="59" spans="2:8" ht="45.75" customHeight="1" x14ac:dyDescent="0.15">
      <c r="B59" s="114"/>
      <c r="C59" s="1261" t="s">
        <v>45</v>
      </c>
      <c r="D59" s="1262"/>
      <c r="E59" s="1263"/>
      <c r="F59" s="363" t="s">
        <v>609</v>
      </c>
      <c r="G59" s="361" t="s">
        <v>605</v>
      </c>
      <c r="H59" s="361" t="s">
        <v>605</v>
      </c>
    </row>
    <row r="60" spans="2:8" ht="45.75" customHeight="1" x14ac:dyDescent="0.15">
      <c r="B60" s="114"/>
      <c r="C60" s="1261" t="s">
        <v>45</v>
      </c>
      <c r="D60" s="1262"/>
      <c r="E60" s="1263"/>
      <c r="F60" s="363" t="s">
        <v>608</v>
      </c>
      <c r="G60" s="361" t="s">
        <v>604</v>
      </c>
      <c r="H60" s="361" t="s">
        <v>604</v>
      </c>
    </row>
    <row r="61" spans="2:8" ht="45.75" customHeight="1" x14ac:dyDescent="0.15">
      <c r="B61" s="114"/>
      <c r="C61" s="1261" t="s">
        <v>45</v>
      </c>
      <c r="D61" s="1262"/>
      <c r="E61" s="1263"/>
      <c r="F61" s="363" t="s">
        <v>607</v>
      </c>
      <c r="G61" s="361" t="s">
        <v>606</v>
      </c>
      <c r="H61" s="361" t="s">
        <v>601</v>
      </c>
    </row>
    <row r="62" spans="2:8" ht="45.75" customHeight="1" thickBot="1" x14ac:dyDescent="0.2">
      <c r="B62" s="115"/>
      <c r="C62" s="1264" t="s">
        <v>45</v>
      </c>
      <c r="D62" s="1265"/>
      <c r="E62" s="1266"/>
      <c r="F62" s="364" t="s">
        <v>602</v>
      </c>
      <c r="G62" s="362" t="s">
        <v>602</v>
      </c>
      <c r="H62" s="362" t="s">
        <v>602</v>
      </c>
    </row>
    <row r="63" spans="2:8" ht="52.5" customHeight="1" thickBot="1" x14ac:dyDescent="0.2">
      <c r="B63" s="116"/>
      <c r="C63" s="1267" t="s">
        <v>46</v>
      </c>
      <c r="D63" s="1267"/>
      <c r="E63" s="1268"/>
      <c r="F63" s="117">
        <v>13856</v>
      </c>
      <c r="G63" s="117">
        <v>14446</v>
      </c>
      <c r="H63" s="118">
        <v>13289</v>
      </c>
    </row>
    <row r="64" spans="2:8" ht="15" customHeight="1" x14ac:dyDescent="0.15"/>
    <row r="65" ht="0" hidden="1" customHeight="1" x14ac:dyDescent="0.15"/>
    <row r="66" ht="0" hidden="1" customHeight="1" x14ac:dyDescent="0.15"/>
  </sheetData>
  <sheetProtection algorithmName="SHA-512" hashValue="pMk7B8ZhI6JO6LnmUcwqMRm148XWXfwoR2TYvZ7ttSAQUlfqJMXqEY6TnksoscOI6IpvR72fOaIkw3jyDkFTeA==" saltValue="QRC6VPh3qc2onWY91Iwu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610</v>
      </c>
    </row>
    <row r="11" spans="1:143" s="266"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610</v>
      </c>
    </row>
    <row r="13" spans="1:143" s="266"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568</v>
      </c>
      <c r="BQ50" s="1281"/>
      <c r="BR50" s="1281"/>
      <c r="BS50" s="1281"/>
      <c r="BT50" s="1281"/>
      <c r="BU50" s="1281"/>
      <c r="BV50" s="1281"/>
      <c r="BW50" s="1281"/>
      <c r="BX50" s="1281" t="s">
        <v>569</v>
      </c>
      <c r="BY50" s="1281"/>
      <c r="BZ50" s="1281"/>
      <c r="CA50" s="1281"/>
      <c r="CB50" s="1281"/>
      <c r="CC50" s="1281"/>
      <c r="CD50" s="1281"/>
      <c r="CE50" s="1281"/>
      <c r="CF50" s="1281" t="s">
        <v>570</v>
      </c>
      <c r="CG50" s="1281"/>
      <c r="CH50" s="1281"/>
      <c r="CI50" s="1281"/>
      <c r="CJ50" s="1281"/>
      <c r="CK50" s="1281"/>
      <c r="CL50" s="1281"/>
      <c r="CM50" s="1281"/>
      <c r="CN50" s="1281" t="s">
        <v>571</v>
      </c>
      <c r="CO50" s="1281"/>
      <c r="CP50" s="1281"/>
      <c r="CQ50" s="1281"/>
      <c r="CR50" s="1281"/>
      <c r="CS50" s="1281"/>
      <c r="CT50" s="1281"/>
      <c r="CU50" s="1281"/>
      <c r="CV50" s="1281" t="s">
        <v>572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615</v>
      </c>
      <c r="AO51" s="1280"/>
      <c r="AP51" s="1280"/>
      <c r="AQ51" s="1280"/>
      <c r="AR51" s="1280"/>
      <c r="AS51" s="1280"/>
      <c r="AT51" s="1280"/>
      <c r="AU51" s="1280"/>
      <c r="AV51" s="1280"/>
      <c r="AW51" s="1280"/>
      <c r="AX51" s="1280"/>
      <c r="AY51" s="1280"/>
      <c r="AZ51" s="1280"/>
      <c r="BA51" s="1280"/>
      <c r="BB51" s="1280" t="s">
        <v>616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91</v>
      </c>
      <c r="CO51" s="1277"/>
      <c r="CP51" s="1277"/>
      <c r="CQ51" s="1277"/>
      <c r="CR51" s="1277"/>
      <c r="CS51" s="1277"/>
      <c r="CT51" s="1277"/>
      <c r="CU51" s="1277"/>
      <c r="CV51" s="1277">
        <v>82.1</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56.6</v>
      </c>
      <c r="CO53" s="1277"/>
      <c r="CP53" s="1277"/>
      <c r="CQ53" s="1277"/>
      <c r="CR53" s="1277"/>
      <c r="CS53" s="1277"/>
      <c r="CT53" s="1277"/>
      <c r="CU53" s="1277"/>
      <c r="CV53" s="1277">
        <v>58.3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618</v>
      </c>
      <c r="AO55" s="1281"/>
      <c r="AP55" s="1281"/>
      <c r="AQ55" s="1281"/>
      <c r="AR55" s="1281"/>
      <c r="AS55" s="1281"/>
      <c r="AT55" s="1281"/>
      <c r="AU55" s="1281"/>
      <c r="AV55" s="1281"/>
      <c r="AW55" s="1281"/>
      <c r="AX55" s="1281"/>
      <c r="AY55" s="1281"/>
      <c r="AZ55" s="1281"/>
      <c r="BA55" s="1281"/>
      <c r="BB55" s="1280" t="s">
        <v>616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619</v>
      </c>
    </row>
    <row r="64" spans="1:109" x14ac:dyDescent="0.15">
      <c r="B64" s="374"/>
      <c r="G64" s="381"/>
      <c r="I64" s="394"/>
      <c r="J64" s="394"/>
      <c r="K64" s="394"/>
      <c r="L64" s="394"/>
      <c r="M64" s="394"/>
      <c r="N64" s="395"/>
      <c r="AM64" s="381"/>
      <c r="AN64" s="381" t="s">
        <v>612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568</v>
      </c>
      <c r="BQ72" s="1281"/>
      <c r="BR72" s="1281"/>
      <c r="BS72" s="1281"/>
      <c r="BT72" s="1281"/>
      <c r="BU72" s="1281"/>
      <c r="BV72" s="1281"/>
      <c r="BW72" s="1281"/>
      <c r="BX72" s="1281" t="s">
        <v>569</v>
      </c>
      <c r="BY72" s="1281"/>
      <c r="BZ72" s="1281"/>
      <c r="CA72" s="1281"/>
      <c r="CB72" s="1281"/>
      <c r="CC72" s="1281"/>
      <c r="CD72" s="1281"/>
      <c r="CE72" s="1281"/>
      <c r="CF72" s="1281" t="s">
        <v>570</v>
      </c>
      <c r="CG72" s="1281"/>
      <c r="CH72" s="1281"/>
      <c r="CI72" s="1281"/>
      <c r="CJ72" s="1281"/>
      <c r="CK72" s="1281"/>
      <c r="CL72" s="1281"/>
      <c r="CM72" s="1281"/>
      <c r="CN72" s="1281" t="s">
        <v>571</v>
      </c>
      <c r="CO72" s="1281"/>
      <c r="CP72" s="1281"/>
      <c r="CQ72" s="1281"/>
      <c r="CR72" s="1281"/>
      <c r="CS72" s="1281"/>
      <c r="CT72" s="1281"/>
      <c r="CU72" s="1281"/>
      <c r="CV72" s="1281" t="s">
        <v>572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615</v>
      </c>
      <c r="AO73" s="1280"/>
      <c r="AP73" s="1280"/>
      <c r="AQ73" s="1280"/>
      <c r="AR73" s="1280"/>
      <c r="AS73" s="1280"/>
      <c r="AT73" s="1280"/>
      <c r="AU73" s="1280"/>
      <c r="AV73" s="1280"/>
      <c r="AW73" s="1280"/>
      <c r="AX73" s="1280"/>
      <c r="AY73" s="1280"/>
      <c r="AZ73" s="1280"/>
      <c r="BA73" s="1280"/>
      <c r="BB73" s="1280" t="s">
        <v>616</v>
      </c>
      <c r="BC73" s="1280"/>
      <c r="BD73" s="1280"/>
      <c r="BE73" s="1280"/>
      <c r="BF73" s="1280"/>
      <c r="BG73" s="1280"/>
      <c r="BH73" s="1280"/>
      <c r="BI73" s="1280"/>
      <c r="BJ73" s="1280"/>
      <c r="BK73" s="1280"/>
      <c r="BL73" s="1280"/>
      <c r="BM73" s="1280"/>
      <c r="BN73" s="1280"/>
      <c r="BO73" s="1280"/>
      <c r="BP73" s="1277">
        <v>113.5</v>
      </c>
      <c r="BQ73" s="1277"/>
      <c r="BR73" s="1277"/>
      <c r="BS73" s="1277"/>
      <c r="BT73" s="1277"/>
      <c r="BU73" s="1277"/>
      <c r="BV73" s="1277"/>
      <c r="BW73" s="1277"/>
      <c r="BX73" s="1277">
        <v>105.4</v>
      </c>
      <c r="BY73" s="1277"/>
      <c r="BZ73" s="1277"/>
      <c r="CA73" s="1277"/>
      <c r="CB73" s="1277"/>
      <c r="CC73" s="1277"/>
      <c r="CD73" s="1277"/>
      <c r="CE73" s="1277"/>
      <c r="CF73" s="1277">
        <v>99.9</v>
      </c>
      <c r="CG73" s="1277"/>
      <c r="CH73" s="1277"/>
      <c r="CI73" s="1277"/>
      <c r="CJ73" s="1277"/>
      <c r="CK73" s="1277"/>
      <c r="CL73" s="1277"/>
      <c r="CM73" s="1277"/>
      <c r="CN73" s="1277">
        <v>91</v>
      </c>
      <c r="CO73" s="1277"/>
      <c r="CP73" s="1277"/>
      <c r="CQ73" s="1277"/>
      <c r="CR73" s="1277"/>
      <c r="CS73" s="1277"/>
      <c r="CT73" s="1277"/>
      <c r="CU73" s="1277"/>
      <c r="CV73" s="1277">
        <v>82.1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620</v>
      </c>
      <c r="BC75" s="1280"/>
      <c r="BD75" s="1280"/>
      <c r="BE75" s="1280"/>
      <c r="BF75" s="1280"/>
      <c r="BG75" s="1280"/>
      <c r="BH75" s="1280"/>
      <c r="BI75" s="1280"/>
      <c r="BJ75" s="1280"/>
      <c r="BK75" s="1280"/>
      <c r="BL75" s="1280"/>
      <c r="BM75" s="1280"/>
      <c r="BN75" s="1280"/>
      <c r="BO75" s="1280"/>
      <c r="BP75" s="1277">
        <v>12.7</v>
      </c>
      <c r="BQ75" s="1277"/>
      <c r="BR75" s="1277"/>
      <c r="BS75" s="1277"/>
      <c r="BT75" s="1277"/>
      <c r="BU75" s="1277"/>
      <c r="BV75" s="1277"/>
      <c r="BW75" s="1277"/>
      <c r="BX75" s="1277">
        <v>12.2</v>
      </c>
      <c r="BY75" s="1277"/>
      <c r="BZ75" s="1277"/>
      <c r="CA75" s="1277"/>
      <c r="CB75" s="1277"/>
      <c r="CC75" s="1277"/>
      <c r="CD75" s="1277"/>
      <c r="CE75" s="1277"/>
      <c r="CF75" s="1277">
        <v>11.7</v>
      </c>
      <c r="CG75" s="1277"/>
      <c r="CH75" s="1277"/>
      <c r="CI75" s="1277"/>
      <c r="CJ75" s="1277"/>
      <c r="CK75" s="1277"/>
      <c r="CL75" s="1277"/>
      <c r="CM75" s="1277"/>
      <c r="CN75" s="1277">
        <v>11.3</v>
      </c>
      <c r="CO75" s="1277"/>
      <c r="CP75" s="1277"/>
      <c r="CQ75" s="1277"/>
      <c r="CR75" s="1277"/>
      <c r="CS75" s="1277"/>
      <c r="CT75" s="1277"/>
      <c r="CU75" s="1277"/>
      <c r="CV75" s="1277">
        <v>11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618</v>
      </c>
      <c r="AO77" s="1281"/>
      <c r="AP77" s="1281"/>
      <c r="AQ77" s="1281"/>
      <c r="AR77" s="1281"/>
      <c r="AS77" s="1281"/>
      <c r="AT77" s="1281"/>
      <c r="AU77" s="1281"/>
      <c r="AV77" s="1281"/>
      <c r="AW77" s="1281"/>
      <c r="AX77" s="1281"/>
      <c r="AY77" s="1281"/>
      <c r="AZ77" s="1281"/>
      <c r="BA77" s="1281"/>
      <c r="BB77" s="1280" t="s">
        <v>616</v>
      </c>
      <c r="BC77" s="1280"/>
      <c r="BD77" s="1280"/>
      <c r="BE77" s="1280"/>
      <c r="BF77" s="1280"/>
      <c r="BG77" s="1280"/>
      <c r="BH77" s="1280"/>
      <c r="BI77" s="1280"/>
      <c r="BJ77" s="1280"/>
      <c r="BK77" s="1280"/>
      <c r="BL77" s="1280"/>
      <c r="BM77" s="1280"/>
      <c r="BN77" s="1280"/>
      <c r="BO77" s="1280"/>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620</v>
      </c>
      <c r="BC79" s="1280"/>
      <c r="BD79" s="1280"/>
      <c r="BE79" s="1280"/>
      <c r="BF79" s="1280"/>
      <c r="BG79" s="1280"/>
      <c r="BH79" s="1280"/>
      <c r="BI79" s="1280"/>
      <c r="BJ79" s="1280"/>
      <c r="BK79" s="1280"/>
      <c r="BL79" s="1280"/>
      <c r="BM79" s="1280"/>
      <c r="BN79" s="1280"/>
      <c r="BO79" s="1280"/>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14E5R1epRCw3cwNSXsD/ovWJ9f87dmspNotsEfWpkQTp5rOcWh3m/DP9qDHVKDSpkpX/3YpRPDp6MY4/WqauA==" saltValue="iZxJS1XXiqSl96yQPri4u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XekeL+O9RrbYB0Lxvvj1kcxPBu6jBX232727v1scRkEGvlsILFgYPMBv15gOZMdpJNbh3kwY7cYIf/CrcxtmQ==" saltValue="3rzmwCOHOrQQbAqY/8yq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09aPvYftWLUomOJJbiqgQ99Kv//68dgoJQbbl1nhbA1gHIjyInWjMcFwDIymor9eJtn91bB7CEJTDVQ/qr/QA==" saltValue="apYO+geV9ILriLfRSXAF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47</v>
      </c>
      <c r="E2" s="130"/>
      <c r="F2" s="131" t="s">
        <v>565</v>
      </c>
      <c r="G2" s="132"/>
      <c r="H2" s="133"/>
    </row>
    <row r="3" spans="1:8" x14ac:dyDescent="0.15">
      <c r="A3" s="129" t="s">
        <v>558</v>
      </c>
      <c r="B3" s="134"/>
      <c r="C3" s="135"/>
      <c r="D3" s="136">
        <v>38536</v>
      </c>
      <c r="E3" s="137"/>
      <c r="F3" s="138">
        <v>41235</v>
      </c>
      <c r="G3" s="139"/>
      <c r="H3" s="140"/>
    </row>
    <row r="4" spans="1:8" x14ac:dyDescent="0.15">
      <c r="A4" s="141"/>
      <c r="B4" s="142"/>
      <c r="C4" s="143"/>
      <c r="D4" s="144">
        <v>21481</v>
      </c>
      <c r="E4" s="145"/>
      <c r="F4" s="146">
        <v>22086</v>
      </c>
      <c r="G4" s="147"/>
      <c r="H4" s="148"/>
    </row>
    <row r="5" spans="1:8" x14ac:dyDescent="0.15">
      <c r="A5" s="129" t="s">
        <v>560</v>
      </c>
      <c r="B5" s="134"/>
      <c r="C5" s="135"/>
      <c r="D5" s="136">
        <v>69096</v>
      </c>
      <c r="E5" s="137"/>
      <c r="F5" s="138">
        <v>41862</v>
      </c>
      <c r="G5" s="139"/>
      <c r="H5" s="140"/>
    </row>
    <row r="6" spans="1:8" x14ac:dyDescent="0.15">
      <c r="A6" s="141"/>
      <c r="B6" s="142"/>
      <c r="C6" s="143"/>
      <c r="D6" s="144">
        <v>39627</v>
      </c>
      <c r="E6" s="145"/>
      <c r="F6" s="146">
        <v>23710</v>
      </c>
      <c r="G6" s="147"/>
      <c r="H6" s="148"/>
    </row>
    <row r="7" spans="1:8" x14ac:dyDescent="0.15">
      <c r="A7" s="129" t="s">
        <v>561</v>
      </c>
      <c r="B7" s="134"/>
      <c r="C7" s="135"/>
      <c r="D7" s="136">
        <v>81777</v>
      </c>
      <c r="E7" s="137"/>
      <c r="F7" s="138">
        <v>43554</v>
      </c>
      <c r="G7" s="139"/>
      <c r="H7" s="140"/>
    </row>
    <row r="8" spans="1:8" x14ac:dyDescent="0.15">
      <c r="A8" s="141"/>
      <c r="B8" s="142"/>
      <c r="C8" s="143"/>
      <c r="D8" s="144">
        <v>60236</v>
      </c>
      <c r="E8" s="145"/>
      <c r="F8" s="146">
        <v>24811</v>
      </c>
      <c r="G8" s="147"/>
      <c r="H8" s="148"/>
    </row>
    <row r="9" spans="1:8" x14ac:dyDescent="0.15">
      <c r="A9" s="129" t="s">
        <v>562</v>
      </c>
      <c r="B9" s="134"/>
      <c r="C9" s="135"/>
      <c r="D9" s="136">
        <v>32990</v>
      </c>
      <c r="E9" s="137"/>
      <c r="F9" s="138">
        <v>46395</v>
      </c>
      <c r="G9" s="139"/>
      <c r="H9" s="140"/>
    </row>
    <row r="10" spans="1:8" x14ac:dyDescent="0.15">
      <c r="A10" s="141"/>
      <c r="B10" s="142"/>
      <c r="C10" s="143"/>
      <c r="D10" s="144">
        <v>22553</v>
      </c>
      <c r="E10" s="145"/>
      <c r="F10" s="146">
        <v>26304</v>
      </c>
      <c r="G10" s="147"/>
      <c r="H10" s="148"/>
    </row>
    <row r="11" spans="1:8" x14ac:dyDescent="0.15">
      <c r="A11" s="129" t="s">
        <v>563</v>
      </c>
      <c r="B11" s="134"/>
      <c r="C11" s="135"/>
      <c r="D11" s="136">
        <v>42181</v>
      </c>
      <c r="E11" s="137"/>
      <c r="F11" s="138">
        <v>48088</v>
      </c>
      <c r="G11" s="139"/>
      <c r="H11" s="140"/>
    </row>
    <row r="12" spans="1:8" x14ac:dyDescent="0.15">
      <c r="A12" s="141"/>
      <c r="B12" s="142"/>
      <c r="C12" s="149"/>
      <c r="D12" s="144">
        <v>28864</v>
      </c>
      <c r="E12" s="145"/>
      <c r="F12" s="146">
        <v>25183</v>
      </c>
      <c r="G12" s="147"/>
      <c r="H12" s="148"/>
    </row>
    <row r="13" spans="1:8" x14ac:dyDescent="0.15">
      <c r="A13" s="129"/>
      <c r="B13" s="134"/>
      <c r="C13" s="150"/>
      <c r="D13" s="151">
        <v>52916</v>
      </c>
      <c r="E13" s="152"/>
      <c r="F13" s="153">
        <v>44227</v>
      </c>
      <c r="G13" s="154"/>
      <c r="H13" s="140"/>
    </row>
    <row r="14" spans="1:8" x14ac:dyDescent="0.15">
      <c r="A14" s="141"/>
      <c r="B14" s="142"/>
      <c r="C14" s="143"/>
      <c r="D14" s="144">
        <v>34552</v>
      </c>
      <c r="E14" s="145"/>
      <c r="F14" s="146">
        <v>24419</v>
      </c>
      <c r="G14" s="147"/>
      <c r="H14" s="148"/>
    </row>
    <row r="17" spans="1:11" x14ac:dyDescent="0.15">
      <c r="A17" s="125" t="s">
        <v>48</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49</v>
      </c>
      <c r="B19" s="155">
        <f>ROUND(VALUE(SUBSTITUTE(実質収支比率等に係る経年分析!F$48,"▲","-")),2)</f>
        <v>4.05</v>
      </c>
      <c r="C19" s="155">
        <f>ROUND(VALUE(SUBSTITUTE(実質収支比率等に係る経年分析!G$48,"▲","-")),2)</f>
        <v>2.46</v>
      </c>
      <c r="D19" s="155">
        <f>ROUND(VALUE(SUBSTITUTE(実質収支比率等に係る経年分析!H$48,"▲","-")),2)</f>
        <v>3.45</v>
      </c>
      <c r="E19" s="155">
        <f>ROUND(VALUE(SUBSTITUTE(実質収支比率等に係る経年分析!I$48,"▲","-")),2)</f>
        <v>2.2000000000000002</v>
      </c>
      <c r="F19" s="155">
        <f>ROUND(VALUE(SUBSTITUTE(実質収支比率等に係る経年分析!J$48,"▲","-")),2)</f>
        <v>1.88</v>
      </c>
    </row>
    <row r="20" spans="1:11" x14ac:dyDescent="0.15">
      <c r="A20" s="155" t="s">
        <v>50</v>
      </c>
      <c r="B20" s="155">
        <f>ROUND(VALUE(SUBSTITUTE(実質収支比率等に係る経年分析!F$47,"▲","-")),2)</f>
        <v>13.13</v>
      </c>
      <c r="C20" s="155">
        <f>ROUND(VALUE(SUBSTITUTE(実質収支比率等に係る経年分析!G$47,"▲","-")),2)</f>
        <v>13.38</v>
      </c>
      <c r="D20" s="155">
        <f>ROUND(VALUE(SUBSTITUTE(実質収支比率等に係る経年分析!H$47,"▲","-")),2)</f>
        <v>13.84</v>
      </c>
      <c r="E20" s="155">
        <f>ROUND(VALUE(SUBSTITUTE(実質収支比率等に係る経年分析!I$47,"▲","-")),2)</f>
        <v>14.9</v>
      </c>
      <c r="F20" s="155">
        <f>ROUND(VALUE(SUBSTITUTE(実質収支比率等に係る経年分析!J$47,"▲","-")),2)</f>
        <v>13.71</v>
      </c>
    </row>
    <row r="21" spans="1:11" x14ac:dyDescent="0.15">
      <c r="A21" s="155" t="s">
        <v>51</v>
      </c>
      <c r="B21" s="155">
        <f>IF(ISNUMBER(VALUE(SUBSTITUTE(実質収支比率等に係る経年分析!F$49,"▲","-"))),ROUND(VALUE(SUBSTITUTE(実質収支比率等に係る経年分析!F$49,"▲","-")),2),NA())</f>
        <v>2.75</v>
      </c>
      <c r="C21" s="155">
        <f>IF(ISNUMBER(VALUE(SUBSTITUTE(実質収支比率等に係る経年分析!G$49,"▲","-"))),ROUND(VALUE(SUBSTITUTE(実質収支比率等に係る経年分析!G$49,"▲","-")),2),NA())</f>
        <v>-0.48</v>
      </c>
      <c r="D21" s="155">
        <f>IF(ISNUMBER(VALUE(SUBSTITUTE(実質収支比率等に係る経年分析!H$49,"▲","-"))),ROUND(VALUE(SUBSTITUTE(実質収支比率等に係る経年分析!H$49,"▲","-")),2),NA())</f>
        <v>1.34</v>
      </c>
      <c r="E21" s="155">
        <f>IF(ISNUMBER(VALUE(SUBSTITUTE(実質収支比率等に係る経年分析!I$49,"▲","-"))),ROUND(VALUE(SUBSTITUTE(実質収支比率等に係る経年分析!I$49,"▲","-")),2),NA())</f>
        <v>-0.42</v>
      </c>
      <c r="F21" s="155">
        <f>IF(ISNUMBER(VALUE(SUBSTITUTE(実質収支比率等に係る経年分析!J$49,"▲","-"))),ROUND(VALUE(SUBSTITUTE(実質収支比率等に係る経年分析!J$49,"▲","-")),2),NA())</f>
        <v>-1.93</v>
      </c>
    </row>
    <row r="24" spans="1:11" x14ac:dyDescent="0.15">
      <c r="A24" s="125" t="s">
        <v>52</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53</v>
      </c>
      <c r="C26" s="156" t="s">
        <v>54</v>
      </c>
      <c r="D26" s="156" t="s">
        <v>53</v>
      </c>
      <c r="E26" s="156" t="s">
        <v>54</v>
      </c>
      <c r="F26" s="156" t="s">
        <v>53</v>
      </c>
      <c r="G26" s="156" t="s">
        <v>54</v>
      </c>
      <c r="H26" s="156" t="s">
        <v>53</v>
      </c>
      <c r="I26" s="156" t="s">
        <v>54</v>
      </c>
      <c r="J26" s="156" t="s">
        <v>53</v>
      </c>
      <c r="K26" s="156" t="s">
        <v>54</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0</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0</v>
      </c>
      <c r="F27" s="156" t="e">
        <f>IF(ROUND(VALUE(SUBSTITUTE(連結実質赤字比率に係る赤字・黒字の構成分析!H$43,"▲", "-")), 2) &lt; 0, ABS(ROUND(VALUE(SUBSTITUTE(連結実質赤字比率に係る赤字・黒字の構成分析!H$43,"▲", "-")), 2)), NA())</f>
        <v>#N/A</v>
      </c>
      <c r="G27" s="156">
        <f>IF(ROUND(VALUE(SUBSTITUTE(連結実質赤字比率に係る赤字・黒字の構成分析!H$43,"▲", "-")), 2) &gt;= 0, ABS(ROUND(VALUE(SUBSTITUTE(連結実質赤字比率に係る赤字・黒字の構成分析!H$43,"▲", "-")), 2)), NA())</f>
        <v>0</v>
      </c>
      <c r="H27" s="156" t="e">
        <f>IF(ROUND(VALUE(SUBSTITUTE(連結実質赤字比率に係る赤字・黒字の構成分析!I$43,"▲", "-")), 2) &lt; 0, ABS(ROUND(VALUE(SUBSTITUTE(連結実質赤字比率に係る赤字・黒字の構成分析!I$43,"▲", "-")), 2)), NA())</f>
        <v>#N/A</v>
      </c>
      <c r="I27" s="156">
        <f>IF(ROUND(VALUE(SUBSTITUTE(連結実質赤字比率に係る赤字・黒字の構成分析!I$43,"▲", "-")), 2) &gt;= 0, ABS(ROUND(VALUE(SUBSTITUTE(連結実質赤字比率に係る赤字・黒字の構成分析!I$43,"▲", "-")), 2)), NA())</f>
        <v>0</v>
      </c>
      <c r="J27" s="156" t="e">
        <f>IF(ROUND(VALUE(SUBSTITUTE(連結実質赤字比率に係る赤字・黒字の構成分析!J$43,"▲", "-")), 2) &lt; 0, ABS(ROUND(VALUE(SUBSTITUTE(連結実質赤字比率に係る赤字・黒字の構成分析!J$43,"▲", "-")), 2)), NA())</f>
        <v>#N/A</v>
      </c>
      <c r="K27" s="156">
        <f>IF(ROUND(VALUE(SUBSTITUTE(連結実質赤字比率に係る赤字・黒字の構成分析!J$43,"▲", "-")), 2) &gt;= 0, ABS(ROUND(VALUE(SUBSTITUTE(連結実質赤字比率に係る赤字・黒字の構成分析!J$43,"▲", "-")), 2)), NA())</f>
        <v>0</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str">
        <f>IF(連結実質赤字比率に係る赤字・黒字の構成分析!C$41="",NA(),連結実質赤字比率に係る赤字・黒字の構成分析!C$41)</f>
        <v>後期高齢者医療事業特別会計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0.19</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0.21</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0.22</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0.26</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0.27</v>
      </c>
    </row>
    <row r="30" spans="1:11" x14ac:dyDescent="0.15">
      <c r="A30" s="156" t="str">
        <f>IF(連結実質赤字比率に係る赤字・黒字の構成分析!C$40="",NA(),連結実質赤字比率に係る赤字・黒字の構成分析!C$40)</f>
        <v>病院事業会計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0.24</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0.34</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0.37</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0.34</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0.28999999999999998</v>
      </c>
    </row>
    <row r="31" spans="1:11" x14ac:dyDescent="0.15">
      <c r="A31" s="156" t="str">
        <f>IF(連結実質赤字比率に係る赤字・黒字の構成分析!C$39="",NA(),連結実質赤字比率に係る赤字・黒字の構成分析!C$39)</f>
        <v>介護保険事業（保険勘定）特別会計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0.48</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0.7</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1.1499999999999999</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1.1100000000000001</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0.96</v>
      </c>
    </row>
    <row r="32" spans="1:11" x14ac:dyDescent="0.15">
      <c r="A32" s="156" t="str">
        <f>IF(連結実質赤字比率に係る赤字・黒字の構成分析!C$38="",NA(),連結実質赤字比率に係る赤字・黒字の構成分析!C$38)</f>
        <v>工業用水道事業会計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2.15</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2.0699999999999998</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1.79</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1.21</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1.28</v>
      </c>
    </row>
    <row r="33" spans="1:16" x14ac:dyDescent="0.15">
      <c r="A33" s="156" t="str">
        <f>IF(連結実質赤字比率に係る赤字・黒字の構成分析!C$37="",NA(),連結実質赤字比率に係る赤字・黒字の構成分析!C$37)</f>
        <v>一般会計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4.04</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2.4500000000000002</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3.43</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2.19</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1.87</v>
      </c>
    </row>
    <row r="34" spans="1:16" x14ac:dyDescent="0.15">
      <c r="A34" s="156" t="str">
        <f>IF(連結実質赤字比率に係る赤字・黒字の構成分析!C$36="",NA(),連結実質赤字比率に係る赤字・黒字の構成分析!C$36)</f>
        <v>国民健康保険事業（事業勘定）特別会計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1.62</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1.7</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1.1399999999999999</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2.17</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1.9</v>
      </c>
    </row>
    <row r="35" spans="1:16" x14ac:dyDescent="0.15">
      <c r="A35" s="156" t="str">
        <f>IF(連結実質赤字比率に係る赤字・黒字の構成分析!C$35="",NA(),連結実質赤字比率に係る赤字・黒字の構成分析!C$35)</f>
        <v>下水道事業会計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1.89</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1.77</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2</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2.12</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2.1800000000000002</v>
      </c>
    </row>
    <row r="36" spans="1:16" x14ac:dyDescent="0.15">
      <c r="A36" s="156" t="str">
        <f>IF(連結実質赤字比率に係る赤字・黒字の構成分析!C$34="",NA(),連結実質赤字比率に係る赤字・黒字の構成分析!C$34)</f>
        <v>水道事業会計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2.4</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2.23</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2.69</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3.4</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3.37</v>
      </c>
    </row>
    <row r="39" spans="1:16" x14ac:dyDescent="0.15">
      <c r="A39" s="125" t="s">
        <v>55</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56</v>
      </c>
      <c r="C41" s="157"/>
      <c r="D41" s="157" t="s">
        <v>57</v>
      </c>
      <c r="E41" s="157" t="s">
        <v>56</v>
      </c>
      <c r="F41" s="157"/>
      <c r="G41" s="157" t="s">
        <v>57</v>
      </c>
      <c r="H41" s="157" t="s">
        <v>56</v>
      </c>
      <c r="I41" s="157"/>
      <c r="J41" s="157" t="s">
        <v>57</v>
      </c>
      <c r="K41" s="157" t="s">
        <v>56</v>
      </c>
      <c r="L41" s="157"/>
      <c r="M41" s="157" t="s">
        <v>57</v>
      </c>
      <c r="N41" s="157" t="s">
        <v>56</v>
      </c>
      <c r="O41" s="157"/>
      <c r="P41" s="157" t="s">
        <v>57</v>
      </c>
    </row>
    <row r="42" spans="1:16" x14ac:dyDescent="0.15">
      <c r="A42" s="157" t="s">
        <v>58</v>
      </c>
      <c r="B42" s="157"/>
      <c r="C42" s="157"/>
      <c r="D42" s="157">
        <f>'実質公債費比率（分子）の構造'!K$52</f>
        <v>12623</v>
      </c>
      <c r="E42" s="157"/>
      <c r="F42" s="157"/>
      <c r="G42" s="157">
        <f>'実質公債費比率（分子）の構造'!L$52</f>
        <v>13144</v>
      </c>
      <c r="H42" s="157"/>
      <c r="I42" s="157"/>
      <c r="J42" s="157">
        <f>'実質公債費比率（分子）の構造'!M$52</f>
        <v>12563</v>
      </c>
      <c r="K42" s="157"/>
      <c r="L42" s="157"/>
      <c r="M42" s="157">
        <f>'実質公債費比率（分子）の構造'!N$52</f>
        <v>12262</v>
      </c>
      <c r="N42" s="157"/>
      <c r="O42" s="157"/>
      <c r="P42" s="157">
        <f>'実質公債費比率（分子）の構造'!O$52</f>
        <v>11781</v>
      </c>
    </row>
    <row r="43" spans="1:16" x14ac:dyDescent="0.15">
      <c r="A43" s="157" t="s">
        <v>59</v>
      </c>
      <c r="B43" s="157">
        <f>'実質公債費比率（分子）の構造'!K$51</f>
        <v>7</v>
      </c>
      <c r="C43" s="157"/>
      <c r="D43" s="157"/>
      <c r="E43" s="157">
        <f>'実質公債費比率（分子）の構造'!L$51</f>
        <v>3</v>
      </c>
      <c r="F43" s="157"/>
      <c r="G43" s="157"/>
      <c r="H43" s="157">
        <f>'実質公債費比率（分子）の構造'!M$51</f>
        <v>3</v>
      </c>
      <c r="I43" s="157"/>
      <c r="J43" s="157"/>
      <c r="K43" s="157">
        <f>'実質公債費比率（分子）の構造'!N$51</f>
        <v>0</v>
      </c>
      <c r="L43" s="157"/>
      <c r="M43" s="157"/>
      <c r="N43" s="157">
        <f>'実質公債費比率（分子）の構造'!O$51</f>
        <v>1</v>
      </c>
      <c r="O43" s="157"/>
      <c r="P43" s="157"/>
    </row>
    <row r="44" spans="1:16" x14ac:dyDescent="0.15">
      <c r="A44" s="157" t="s">
        <v>60</v>
      </c>
      <c r="B44" s="157">
        <f>'実質公債費比率（分子）の構造'!K$50</f>
        <v>1130</v>
      </c>
      <c r="C44" s="157"/>
      <c r="D44" s="157"/>
      <c r="E44" s="157">
        <f>'実質公債費比率（分子）の構造'!L$50</f>
        <v>1130</v>
      </c>
      <c r="F44" s="157"/>
      <c r="G44" s="157"/>
      <c r="H44" s="157">
        <f>'実質公債費比率（分子）の構造'!M$50</f>
        <v>1130</v>
      </c>
      <c r="I44" s="157"/>
      <c r="J44" s="157"/>
      <c r="K44" s="157">
        <f>'実質公債費比率（分子）の構造'!N$50</f>
        <v>1092</v>
      </c>
      <c r="L44" s="157"/>
      <c r="M44" s="157"/>
      <c r="N44" s="157">
        <f>'実質公債費比率（分子）の構造'!O$50</f>
        <v>1093</v>
      </c>
      <c r="O44" s="157"/>
      <c r="P44" s="157"/>
    </row>
    <row r="45" spans="1:16" x14ac:dyDescent="0.15">
      <c r="A45" s="157" t="s">
        <v>61</v>
      </c>
      <c r="B45" s="157" t="str">
        <f>'実質公債費比率（分子）の構造'!K$49</f>
        <v>-</v>
      </c>
      <c r="C45" s="157"/>
      <c r="D45" s="157"/>
      <c r="E45" s="157" t="str">
        <f>'実質公債費比率（分子）の構造'!L$49</f>
        <v>-</v>
      </c>
      <c r="F45" s="157"/>
      <c r="G45" s="157"/>
      <c r="H45" s="157" t="str">
        <f>'実質公債費比率（分子）の構造'!M$49</f>
        <v>-</v>
      </c>
      <c r="I45" s="157"/>
      <c r="J45" s="157"/>
      <c r="K45" s="157" t="str">
        <f>'実質公債費比率（分子）の構造'!N$49</f>
        <v>-</v>
      </c>
      <c r="L45" s="157"/>
      <c r="M45" s="157"/>
      <c r="N45" s="157" t="str">
        <f>'実質公債費比率（分子）の構造'!O$49</f>
        <v>-</v>
      </c>
      <c r="O45" s="157"/>
      <c r="P45" s="157"/>
    </row>
    <row r="46" spans="1:16" x14ac:dyDescent="0.15">
      <c r="A46" s="157" t="s">
        <v>62</v>
      </c>
      <c r="B46" s="157">
        <f>'実質公債費比率（分子）の構造'!K$48</f>
        <v>2298</v>
      </c>
      <c r="C46" s="157"/>
      <c r="D46" s="157"/>
      <c r="E46" s="157">
        <f>'実質公債費比率（分子）の構造'!L$48</f>
        <v>2213</v>
      </c>
      <c r="F46" s="157"/>
      <c r="G46" s="157"/>
      <c r="H46" s="157">
        <f>'実質公債費比率（分子）の構造'!M$48</f>
        <v>2171</v>
      </c>
      <c r="I46" s="157"/>
      <c r="J46" s="157"/>
      <c r="K46" s="157">
        <f>'実質公債費比率（分子）の構造'!N$48</f>
        <v>2137</v>
      </c>
      <c r="L46" s="157"/>
      <c r="M46" s="157"/>
      <c r="N46" s="157">
        <f>'実質公債費比率（分子）の構造'!O$48</f>
        <v>1897</v>
      </c>
      <c r="O46" s="157"/>
      <c r="P46" s="157"/>
    </row>
    <row r="47" spans="1:16" x14ac:dyDescent="0.15">
      <c r="A47" s="157" t="s">
        <v>63</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64</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65</v>
      </c>
      <c r="B49" s="157">
        <f>'実質公債費比率（分子）の構造'!K$45</f>
        <v>15264</v>
      </c>
      <c r="C49" s="157"/>
      <c r="D49" s="157"/>
      <c r="E49" s="157">
        <f>'実質公債費比率（分子）の構造'!L$45</f>
        <v>15177</v>
      </c>
      <c r="F49" s="157"/>
      <c r="G49" s="157"/>
      <c r="H49" s="157">
        <f>'実質公債費比率（分子）の構造'!M$45</f>
        <v>14674</v>
      </c>
      <c r="I49" s="157"/>
      <c r="J49" s="157"/>
      <c r="K49" s="157">
        <f>'実質公債費比率（分子）の構造'!N$45</f>
        <v>14437</v>
      </c>
      <c r="L49" s="157"/>
      <c r="M49" s="157"/>
      <c r="N49" s="157">
        <f>'実質公債費比率（分子）の構造'!O$45</f>
        <v>13602</v>
      </c>
      <c r="O49" s="157"/>
      <c r="P49" s="157"/>
    </row>
    <row r="50" spans="1:16" x14ac:dyDescent="0.15">
      <c r="A50" s="157" t="s">
        <v>66</v>
      </c>
      <c r="B50" s="157" t="e">
        <f>NA()</f>
        <v>#N/A</v>
      </c>
      <c r="C50" s="157">
        <f>IF(ISNUMBER('実質公債費比率（分子）の構造'!K$53),'実質公債費比率（分子）の構造'!K$53,NA())</f>
        <v>6076</v>
      </c>
      <c r="D50" s="157" t="e">
        <f>NA()</f>
        <v>#N/A</v>
      </c>
      <c r="E50" s="157" t="e">
        <f>NA()</f>
        <v>#N/A</v>
      </c>
      <c r="F50" s="157">
        <f>IF(ISNUMBER('実質公債費比率（分子）の構造'!L$53),'実質公債費比率（分子）の構造'!L$53,NA())</f>
        <v>5379</v>
      </c>
      <c r="G50" s="157" t="e">
        <f>NA()</f>
        <v>#N/A</v>
      </c>
      <c r="H50" s="157" t="e">
        <f>NA()</f>
        <v>#N/A</v>
      </c>
      <c r="I50" s="157">
        <f>IF(ISNUMBER('実質公債費比率（分子）の構造'!M$53),'実質公債費比率（分子）の構造'!M$53,NA())</f>
        <v>5415</v>
      </c>
      <c r="J50" s="157" t="e">
        <f>NA()</f>
        <v>#N/A</v>
      </c>
      <c r="K50" s="157" t="e">
        <f>NA()</f>
        <v>#N/A</v>
      </c>
      <c r="L50" s="157">
        <f>IF(ISNUMBER('実質公債費比率（分子）の構造'!N$53),'実質公債費比率（分子）の構造'!N$53,NA())</f>
        <v>5404</v>
      </c>
      <c r="M50" s="157" t="e">
        <f>NA()</f>
        <v>#N/A</v>
      </c>
      <c r="N50" s="157" t="e">
        <f>NA()</f>
        <v>#N/A</v>
      </c>
      <c r="O50" s="157">
        <f>IF(ISNUMBER('実質公債費比率（分子）の構造'!O$53),'実質公債費比率（分子）の構造'!O$53,NA())</f>
        <v>4812</v>
      </c>
      <c r="P50" s="157" t="e">
        <f>NA()</f>
        <v>#N/A</v>
      </c>
    </row>
    <row r="53" spans="1:16" x14ac:dyDescent="0.15">
      <c r="A53" s="125" t="s">
        <v>67</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68</v>
      </c>
      <c r="C55" s="156"/>
      <c r="D55" s="156" t="s">
        <v>69</v>
      </c>
      <c r="E55" s="156" t="s">
        <v>68</v>
      </c>
      <c r="F55" s="156"/>
      <c r="G55" s="156" t="s">
        <v>69</v>
      </c>
      <c r="H55" s="156" t="s">
        <v>68</v>
      </c>
      <c r="I55" s="156"/>
      <c r="J55" s="156" t="s">
        <v>69</v>
      </c>
      <c r="K55" s="156" t="s">
        <v>68</v>
      </c>
      <c r="L55" s="156"/>
      <c r="M55" s="156" t="s">
        <v>69</v>
      </c>
      <c r="N55" s="156" t="s">
        <v>68</v>
      </c>
      <c r="O55" s="156"/>
      <c r="P55" s="156" t="s">
        <v>69</v>
      </c>
    </row>
    <row r="56" spans="1:16" x14ac:dyDescent="0.15">
      <c r="A56" s="156" t="s">
        <v>37</v>
      </c>
      <c r="B56" s="156"/>
      <c r="C56" s="156"/>
      <c r="D56" s="156">
        <f>'将来負担比率（分子）の構造'!I$52</f>
        <v>105194</v>
      </c>
      <c r="E56" s="156"/>
      <c r="F56" s="156"/>
      <c r="G56" s="156">
        <f>'将来負担比率（分子）の構造'!J$52</f>
        <v>107117</v>
      </c>
      <c r="H56" s="156"/>
      <c r="I56" s="156"/>
      <c r="J56" s="156">
        <f>'将来負担比率（分子）の構造'!K$52</f>
        <v>110650</v>
      </c>
      <c r="K56" s="156"/>
      <c r="L56" s="156"/>
      <c r="M56" s="156">
        <f>'将来負担比率（分子）の構造'!L$52</f>
        <v>107309</v>
      </c>
      <c r="N56" s="156"/>
      <c r="O56" s="156"/>
      <c r="P56" s="156">
        <f>'将来負担比率（分子）の構造'!M$52</f>
        <v>104784</v>
      </c>
    </row>
    <row r="57" spans="1:16" x14ac:dyDescent="0.15">
      <c r="A57" s="156" t="s">
        <v>36</v>
      </c>
      <c r="B57" s="156"/>
      <c r="C57" s="156"/>
      <c r="D57" s="156">
        <f>'将来負担比率（分子）の構造'!I$51</f>
        <v>22486</v>
      </c>
      <c r="E57" s="156"/>
      <c r="F57" s="156"/>
      <c r="G57" s="156">
        <f>'将来負担比率（分子）の構造'!J$51</f>
        <v>20979</v>
      </c>
      <c r="H57" s="156"/>
      <c r="I57" s="156"/>
      <c r="J57" s="156">
        <f>'将来負担比率（分子）の構造'!K$51</f>
        <v>19910</v>
      </c>
      <c r="K57" s="156"/>
      <c r="L57" s="156"/>
      <c r="M57" s="156">
        <f>'将来負担比率（分子）の構造'!L$51</f>
        <v>18248</v>
      </c>
      <c r="N57" s="156"/>
      <c r="O57" s="156"/>
      <c r="P57" s="156">
        <f>'将来負担比率（分子）の構造'!M$51</f>
        <v>16928</v>
      </c>
    </row>
    <row r="58" spans="1:16" x14ac:dyDescent="0.15">
      <c r="A58" s="156" t="s">
        <v>35</v>
      </c>
      <c r="B58" s="156"/>
      <c r="C58" s="156"/>
      <c r="D58" s="156">
        <f>'将来負担比率（分子）の構造'!I$50</f>
        <v>15831</v>
      </c>
      <c r="E58" s="156"/>
      <c r="F58" s="156"/>
      <c r="G58" s="156">
        <f>'将来負担比率（分子）の構造'!J$50</f>
        <v>15817</v>
      </c>
      <c r="H58" s="156"/>
      <c r="I58" s="156"/>
      <c r="J58" s="156">
        <f>'将来負担比率（分子）の構造'!K$50</f>
        <v>15201</v>
      </c>
      <c r="K58" s="156"/>
      <c r="L58" s="156"/>
      <c r="M58" s="156">
        <f>'将来負担比率（分子）の構造'!L$50</f>
        <v>15905</v>
      </c>
      <c r="N58" s="156"/>
      <c r="O58" s="156"/>
      <c r="P58" s="156">
        <f>'将来負担比率（分子）の構造'!M$50</f>
        <v>15936</v>
      </c>
    </row>
    <row r="59" spans="1:16" x14ac:dyDescent="0.15">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30</v>
      </c>
      <c r="B61" s="156">
        <f>'将来負担比率（分子）の構造'!I$46</f>
        <v>731</v>
      </c>
      <c r="C61" s="156"/>
      <c r="D61" s="156"/>
      <c r="E61" s="156">
        <f>'将来負担比率（分子）の構造'!J$46</f>
        <v>717</v>
      </c>
      <c r="F61" s="156"/>
      <c r="G61" s="156"/>
      <c r="H61" s="156">
        <f>'将来負担比率（分子）の構造'!K$46</f>
        <v>703</v>
      </c>
      <c r="I61" s="156"/>
      <c r="J61" s="156"/>
      <c r="K61" s="156">
        <f>'将来負担比率（分子）の構造'!L$46</f>
        <v>753</v>
      </c>
      <c r="L61" s="156"/>
      <c r="M61" s="156"/>
      <c r="N61" s="156">
        <f>'将来負担比率（分子）の構造'!M$46</f>
        <v>745</v>
      </c>
      <c r="O61" s="156"/>
      <c r="P61" s="156"/>
    </row>
    <row r="62" spans="1:16" x14ac:dyDescent="0.15">
      <c r="A62" s="156" t="s">
        <v>29</v>
      </c>
      <c r="B62" s="156">
        <f>'将来負担比率（分子）の構造'!I$45</f>
        <v>23851</v>
      </c>
      <c r="C62" s="156"/>
      <c r="D62" s="156"/>
      <c r="E62" s="156">
        <f>'将来負担比率（分子）の構造'!J$45</f>
        <v>21698</v>
      </c>
      <c r="F62" s="156"/>
      <c r="G62" s="156"/>
      <c r="H62" s="156">
        <f>'将来負担比率（分子）の構造'!K$45</f>
        <v>20094</v>
      </c>
      <c r="I62" s="156"/>
      <c r="J62" s="156"/>
      <c r="K62" s="156">
        <f>'将来負担比率（分子）の構造'!L$45</f>
        <v>19361</v>
      </c>
      <c r="L62" s="156"/>
      <c r="M62" s="156"/>
      <c r="N62" s="156">
        <f>'将来負担比率（分子）の構造'!M$45</f>
        <v>18599</v>
      </c>
      <c r="O62" s="156"/>
      <c r="P62" s="156"/>
    </row>
    <row r="63" spans="1:16" x14ac:dyDescent="0.15">
      <c r="A63" s="156" t="s">
        <v>28</v>
      </c>
      <c r="B63" s="156" t="str">
        <f>'将来負担比率（分子）の構造'!I$44</f>
        <v>-</v>
      </c>
      <c r="C63" s="156"/>
      <c r="D63" s="156"/>
      <c r="E63" s="156" t="str">
        <f>'将来負担比率（分子）の構造'!J$44</f>
        <v>-</v>
      </c>
      <c r="F63" s="156"/>
      <c r="G63" s="156"/>
      <c r="H63" s="156" t="str">
        <f>'将来負担比率（分子）の構造'!K$44</f>
        <v>-</v>
      </c>
      <c r="I63" s="156"/>
      <c r="J63" s="156"/>
      <c r="K63" s="156" t="str">
        <f>'将来負担比率（分子）の構造'!L$44</f>
        <v>-</v>
      </c>
      <c r="L63" s="156"/>
      <c r="M63" s="156"/>
      <c r="N63" s="156" t="str">
        <f>'将来負担比率（分子）の構造'!M$44</f>
        <v>-</v>
      </c>
      <c r="O63" s="156"/>
      <c r="P63" s="156"/>
    </row>
    <row r="64" spans="1:16" x14ac:dyDescent="0.15">
      <c r="A64" s="156" t="s">
        <v>27</v>
      </c>
      <c r="B64" s="156">
        <f>'将来負担比率（分子）の構造'!I$43</f>
        <v>37643</v>
      </c>
      <c r="C64" s="156"/>
      <c r="D64" s="156"/>
      <c r="E64" s="156">
        <f>'将来負担比率（分子）の構造'!J$43</f>
        <v>36248</v>
      </c>
      <c r="F64" s="156"/>
      <c r="G64" s="156"/>
      <c r="H64" s="156">
        <f>'将来負担比率（分子）の構造'!K$43</f>
        <v>34809</v>
      </c>
      <c r="I64" s="156"/>
      <c r="J64" s="156"/>
      <c r="K64" s="156">
        <f>'将来負担比率（分子）の構造'!L$43</f>
        <v>34000</v>
      </c>
      <c r="L64" s="156"/>
      <c r="M64" s="156"/>
      <c r="N64" s="156">
        <f>'将来負担比率（分子）の構造'!M$43</f>
        <v>31880</v>
      </c>
      <c r="O64" s="156"/>
      <c r="P64" s="156"/>
    </row>
    <row r="65" spans="1:16" x14ac:dyDescent="0.15">
      <c r="A65" s="156" t="s">
        <v>26</v>
      </c>
      <c r="B65" s="156">
        <f>'将来負担比率（分子）の構造'!I$42</f>
        <v>5985</v>
      </c>
      <c r="C65" s="156"/>
      <c r="D65" s="156"/>
      <c r="E65" s="156">
        <f>'将来負担比率（分子）の構造'!J$42</f>
        <v>4894</v>
      </c>
      <c r="F65" s="156"/>
      <c r="G65" s="156"/>
      <c r="H65" s="156">
        <f>'将来負担比率（分子）の構造'!K$42</f>
        <v>3798</v>
      </c>
      <c r="I65" s="156"/>
      <c r="J65" s="156"/>
      <c r="K65" s="156">
        <f>'将来負担比率（分子）の構造'!L$42</f>
        <v>2720</v>
      </c>
      <c r="L65" s="156"/>
      <c r="M65" s="156"/>
      <c r="N65" s="156">
        <f>'将来負担比率（分子）の構造'!M$42</f>
        <v>1640</v>
      </c>
      <c r="O65" s="156"/>
      <c r="P65" s="156"/>
    </row>
    <row r="66" spans="1:16" x14ac:dyDescent="0.15">
      <c r="A66" s="156" t="s">
        <v>25</v>
      </c>
      <c r="B66" s="156">
        <f>'将来負担比率（分子）の構造'!I$41</f>
        <v>129976</v>
      </c>
      <c r="C66" s="156"/>
      <c r="D66" s="156"/>
      <c r="E66" s="156">
        <f>'将来負担比率（分子）の構造'!J$41</f>
        <v>130470</v>
      </c>
      <c r="F66" s="156"/>
      <c r="G66" s="156"/>
      <c r="H66" s="156">
        <f>'将来負担比率（分子）の構造'!K$41</f>
        <v>133965</v>
      </c>
      <c r="I66" s="156"/>
      <c r="J66" s="156"/>
      <c r="K66" s="156">
        <f>'将来負担比率（分子）の構造'!L$41</f>
        <v>127521</v>
      </c>
      <c r="L66" s="156"/>
      <c r="M66" s="156"/>
      <c r="N66" s="156">
        <f>'将来負担比率（分子）の構造'!M$41</f>
        <v>122692</v>
      </c>
      <c r="O66" s="156"/>
      <c r="P66" s="156"/>
    </row>
    <row r="67" spans="1:16" x14ac:dyDescent="0.15">
      <c r="A67" s="156" t="s">
        <v>70</v>
      </c>
      <c r="B67" s="156" t="e">
        <f>NA()</f>
        <v>#N/A</v>
      </c>
      <c r="C67" s="156">
        <f>IF(ISNUMBER('将来負担比率（分子）の構造'!I$53), IF('将来負担比率（分子）の構造'!I$53 &lt; 0, 0, '将来負担比率（分子）の構造'!I$53), NA())</f>
        <v>54675</v>
      </c>
      <c r="D67" s="156" t="e">
        <f>NA()</f>
        <v>#N/A</v>
      </c>
      <c r="E67" s="156" t="e">
        <f>NA()</f>
        <v>#N/A</v>
      </c>
      <c r="F67" s="156">
        <f>IF(ISNUMBER('将来負担比率（分子）の構造'!J$53), IF('将来負担比率（分子）の構造'!J$53 &lt; 0, 0, '将来負担比率（分子）の構造'!J$53), NA())</f>
        <v>50114</v>
      </c>
      <c r="G67" s="156" t="e">
        <f>NA()</f>
        <v>#N/A</v>
      </c>
      <c r="H67" s="156" t="e">
        <f>NA()</f>
        <v>#N/A</v>
      </c>
      <c r="I67" s="156">
        <f>IF(ISNUMBER('将来負担比率（分子）の構造'!K$53), IF('将来負担比率（分子）の構造'!K$53 &lt; 0, 0, '将来負担比率（分子）の構造'!K$53), NA())</f>
        <v>47608</v>
      </c>
      <c r="J67" s="156" t="e">
        <f>NA()</f>
        <v>#N/A</v>
      </c>
      <c r="K67" s="156" t="e">
        <f>NA()</f>
        <v>#N/A</v>
      </c>
      <c r="L67" s="156">
        <f>IF(ISNUMBER('将来負担比率（分子）の構造'!L$53), IF('将来負担比率（分子）の構造'!L$53 &lt; 0, 0, '将来負担比率（分子）の構造'!L$53), NA())</f>
        <v>42893</v>
      </c>
      <c r="M67" s="156" t="e">
        <f>NA()</f>
        <v>#N/A</v>
      </c>
      <c r="N67" s="156" t="e">
        <f>NA()</f>
        <v>#N/A</v>
      </c>
      <c r="O67" s="156">
        <f>IF(ISNUMBER('将来負担比率（分子）の構造'!M$53), IF('将来負担比率（分子）の構造'!M$53 &lt; 0, 0, '将来負担比率（分子）の構造'!M$53), NA())</f>
        <v>37908</v>
      </c>
      <c r="P67" s="156" t="e">
        <f>NA()</f>
        <v>#N/A</v>
      </c>
    </row>
    <row r="70" spans="1:16" x14ac:dyDescent="0.15">
      <c r="A70" s="158" t="s">
        <v>71</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72</v>
      </c>
      <c r="B72" s="160">
        <f>基金残高に係る経年分析!F55</f>
        <v>8030</v>
      </c>
      <c r="C72" s="160">
        <f>基金残高に係る経年分析!G55</f>
        <v>8529</v>
      </c>
      <c r="D72" s="160">
        <f>基金残高に係る経年分析!H55</f>
        <v>7659</v>
      </c>
    </row>
    <row r="73" spans="1:16" x14ac:dyDescent="0.15">
      <c r="A73" s="159" t="s">
        <v>73</v>
      </c>
      <c r="B73" s="160">
        <f>基金残高に係る経年分析!F56</f>
        <v>1076</v>
      </c>
      <c r="C73" s="160">
        <f>基金残高に係る経年分析!G56</f>
        <v>1076</v>
      </c>
      <c r="D73" s="160">
        <f>基金残高に係る経年分析!H56</f>
        <v>876</v>
      </c>
    </row>
    <row r="74" spans="1:16" x14ac:dyDescent="0.15">
      <c r="A74" s="159" t="s">
        <v>74</v>
      </c>
      <c r="B74" s="160">
        <f>基金残高に係る経年分析!F57</f>
        <v>4751</v>
      </c>
      <c r="C74" s="160">
        <f>基金残高に係る経年分析!G57</f>
        <v>4841</v>
      </c>
      <c r="D74" s="160">
        <f>基金残高に係る経年分析!H57</f>
        <v>4754</v>
      </c>
    </row>
  </sheetData>
  <sheetProtection algorithmName="SHA-512" hashValue="s1OCQT4AyfvdjYEyWt6Ot/aCODWgod3c6RW/vEcBGL9J/e830ecBRzZUl1uOhBMZRuI4fy6UIgIirSAKWmBlAg==" saltValue="usur7TVQ5vZTUaboufEu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5" t="s">
        <v>206</v>
      </c>
      <c r="DI1" s="636"/>
      <c r="DJ1" s="636"/>
      <c r="DK1" s="636"/>
      <c r="DL1" s="636"/>
      <c r="DM1" s="636"/>
      <c r="DN1" s="637"/>
      <c r="DO1" s="201"/>
      <c r="DP1" s="635" t="s">
        <v>207</v>
      </c>
      <c r="DQ1" s="636"/>
      <c r="DR1" s="636"/>
      <c r="DS1" s="636"/>
      <c r="DT1" s="636"/>
      <c r="DU1" s="636"/>
      <c r="DV1" s="636"/>
      <c r="DW1" s="636"/>
      <c r="DX1" s="636"/>
      <c r="DY1" s="636"/>
      <c r="DZ1" s="636"/>
      <c r="EA1" s="636"/>
      <c r="EB1" s="636"/>
      <c r="EC1" s="637"/>
      <c r="ED1" s="199"/>
      <c r="EE1" s="199"/>
      <c r="EF1" s="199"/>
      <c r="EG1" s="199"/>
      <c r="EH1" s="199"/>
      <c r="EI1" s="199"/>
      <c r="EJ1" s="199"/>
      <c r="EK1" s="199"/>
      <c r="EL1" s="199"/>
      <c r="EM1" s="199"/>
    </row>
    <row r="2" spans="2:143" ht="22.5" customHeight="1" x14ac:dyDescent="0.15">
      <c r="B2" s="202" t="s">
        <v>208</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5" customFormat="1" ht="11.25" customHeight="1" x14ac:dyDescent="0.15">
      <c r="B5" s="645" t="s">
        <v>219</v>
      </c>
      <c r="C5" s="646"/>
      <c r="D5" s="646"/>
      <c r="E5" s="646"/>
      <c r="F5" s="646"/>
      <c r="G5" s="646"/>
      <c r="H5" s="646"/>
      <c r="I5" s="646"/>
      <c r="J5" s="646"/>
      <c r="K5" s="646"/>
      <c r="L5" s="646"/>
      <c r="M5" s="646"/>
      <c r="N5" s="646"/>
      <c r="O5" s="646"/>
      <c r="P5" s="646"/>
      <c r="Q5" s="647"/>
      <c r="R5" s="648">
        <v>30698601</v>
      </c>
      <c r="S5" s="649"/>
      <c r="T5" s="649"/>
      <c r="U5" s="649"/>
      <c r="V5" s="649"/>
      <c r="W5" s="649"/>
      <c r="X5" s="649"/>
      <c r="Y5" s="650"/>
      <c r="Z5" s="651">
        <v>31.3</v>
      </c>
      <c r="AA5" s="651"/>
      <c r="AB5" s="651"/>
      <c r="AC5" s="651"/>
      <c r="AD5" s="652">
        <v>28577297</v>
      </c>
      <c r="AE5" s="652"/>
      <c r="AF5" s="652"/>
      <c r="AG5" s="652"/>
      <c r="AH5" s="652"/>
      <c r="AI5" s="652"/>
      <c r="AJ5" s="652"/>
      <c r="AK5" s="652"/>
      <c r="AL5" s="653">
        <v>53.6</v>
      </c>
      <c r="AM5" s="654"/>
      <c r="AN5" s="654"/>
      <c r="AO5" s="655"/>
      <c r="AP5" s="645" t="s">
        <v>220</v>
      </c>
      <c r="AQ5" s="646"/>
      <c r="AR5" s="646"/>
      <c r="AS5" s="646"/>
      <c r="AT5" s="646"/>
      <c r="AU5" s="646"/>
      <c r="AV5" s="646"/>
      <c r="AW5" s="646"/>
      <c r="AX5" s="646"/>
      <c r="AY5" s="646"/>
      <c r="AZ5" s="646"/>
      <c r="BA5" s="646"/>
      <c r="BB5" s="646"/>
      <c r="BC5" s="646"/>
      <c r="BD5" s="646"/>
      <c r="BE5" s="646"/>
      <c r="BF5" s="647"/>
      <c r="BG5" s="659">
        <v>28564801</v>
      </c>
      <c r="BH5" s="660"/>
      <c r="BI5" s="660"/>
      <c r="BJ5" s="660"/>
      <c r="BK5" s="660"/>
      <c r="BL5" s="660"/>
      <c r="BM5" s="660"/>
      <c r="BN5" s="661"/>
      <c r="BO5" s="662">
        <v>93</v>
      </c>
      <c r="BP5" s="662"/>
      <c r="BQ5" s="662"/>
      <c r="BR5" s="662"/>
      <c r="BS5" s="663">
        <v>346813</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604144</v>
      </c>
      <c r="S6" s="660"/>
      <c r="T6" s="660"/>
      <c r="U6" s="660"/>
      <c r="V6" s="660"/>
      <c r="W6" s="660"/>
      <c r="X6" s="660"/>
      <c r="Y6" s="661"/>
      <c r="Z6" s="662">
        <v>0.6</v>
      </c>
      <c r="AA6" s="662"/>
      <c r="AB6" s="662"/>
      <c r="AC6" s="662"/>
      <c r="AD6" s="663">
        <v>604144</v>
      </c>
      <c r="AE6" s="663"/>
      <c r="AF6" s="663"/>
      <c r="AG6" s="663"/>
      <c r="AH6" s="663"/>
      <c r="AI6" s="663"/>
      <c r="AJ6" s="663"/>
      <c r="AK6" s="663"/>
      <c r="AL6" s="664">
        <v>1.1000000000000001</v>
      </c>
      <c r="AM6" s="665"/>
      <c r="AN6" s="665"/>
      <c r="AO6" s="666"/>
      <c r="AP6" s="656" t="s">
        <v>225</v>
      </c>
      <c r="AQ6" s="657"/>
      <c r="AR6" s="657"/>
      <c r="AS6" s="657"/>
      <c r="AT6" s="657"/>
      <c r="AU6" s="657"/>
      <c r="AV6" s="657"/>
      <c r="AW6" s="657"/>
      <c r="AX6" s="657"/>
      <c r="AY6" s="657"/>
      <c r="AZ6" s="657"/>
      <c r="BA6" s="657"/>
      <c r="BB6" s="657"/>
      <c r="BC6" s="657"/>
      <c r="BD6" s="657"/>
      <c r="BE6" s="657"/>
      <c r="BF6" s="658"/>
      <c r="BG6" s="659">
        <v>28564801</v>
      </c>
      <c r="BH6" s="660"/>
      <c r="BI6" s="660"/>
      <c r="BJ6" s="660"/>
      <c r="BK6" s="660"/>
      <c r="BL6" s="660"/>
      <c r="BM6" s="660"/>
      <c r="BN6" s="661"/>
      <c r="BO6" s="662">
        <v>93</v>
      </c>
      <c r="BP6" s="662"/>
      <c r="BQ6" s="662"/>
      <c r="BR6" s="662"/>
      <c r="BS6" s="663">
        <v>346813</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577105</v>
      </c>
      <c r="CS6" s="660"/>
      <c r="CT6" s="660"/>
      <c r="CU6" s="660"/>
      <c r="CV6" s="660"/>
      <c r="CW6" s="660"/>
      <c r="CX6" s="660"/>
      <c r="CY6" s="661"/>
      <c r="CZ6" s="653">
        <v>0.6</v>
      </c>
      <c r="DA6" s="654"/>
      <c r="DB6" s="654"/>
      <c r="DC6" s="673"/>
      <c r="DD6" s="668" t="s">
        <v>134</v>
      </c>
      <c r="DE6" s="660"/>
      <c r="DF6" s="660"/>
      <c r="DG6" s="660"/>
      <c r="DH6" s="660"/>
      <c r="DI6" s="660"/>
      <c r="DJ6" s="660"/>
      <c r="DK6" s="660"/>
      <c r="DL6" s="660"/>
      <c r="DM6" s="660"/>
      <c r="DN6" s="660"/>
      <c r="DO6" s="660"/>
      <c r="DP6" s="661"/>
      <c r="DQ6" s="668">
        <v>576703</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67921</v>
      </c>
      <c r="S7" s="660"/>
      <c r="T7" s="660"/>
      <c r="U7" s="660"/>
      <c r="V7" s="660"/>
      <c r="W7" s="660"/>
      <c r="X7" s="660"/>
      <c r="Y7" s="661"/>
      <c r="Z7" s="662">
        <v>0.1</v>
      </c>
      <c r="AA7" s="662"/>
      <c r="AB7" s="662"/>
      <c r="AC7" s="662"/>
      <c r="AD7" s="663">
        <v>67921</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13912675</v>
      </c>
      <c r="BH7" s="660"/>
      <c r="BI7" s="660"/>
      <c r="BJ7" s="660"/>
      <c r="BK7" s="660"/>
      <c r="BL7" s="660"/>
      <c r="BM7" s="660"/>
      <c r="BN7" s="661"/>
      <c r="BO7" s="662">
        <v>45.3</v>
      </c>
      <c r="BP7" s="662"/>
      <c r="BQ7" s="662"/>
      <c r="BR7" s="662"/>
      <c r="BS7" s="663">
        <v>346813</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9722744</v>
      </c>
      <c r="CS7" s="660"/>
      <c r="CT7" s="660"/>
      <c r="CU7" s="660"/>
      <c r="CV7" s="660"/>
      <c r="CW7" s="660"/>
      <c r="CX7" s="660"/>
      <c r="CY7" s="661"/>
      <c r="CZ7" s="662">
        <v>10</v>
      </c>
      <c r="DA7" s="662"/>
      <c r="DB7" s="662"/>
      <c r="DC7" s="662"/>
      <c r="DD7" s="668">
        <v>668355</v>
      </c>
      <c r="DE7" s="660"/>
      <c r="DF7" s="660"/>
      <c r="DG7" s="660"/>
      <c r="DH7" s="660"/>
      <c r="DI7" s="660"/>
      <c r="DJ7" s="660"/>
      <c r="DK7" s="660"/>
      <c r="DL7" s="660"/>
      <c r="DM7" s="660"/>
      <c r="DN7" s="660"/>
      <c r="DO7" s="660"/>
      <c r="DP7" s="661"/>
      <c r="DQ7" s="668">
        <v>8417849</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151533</v>
      </c>
      <c r="S8" s="660"/>
      <c r="T8" s="660"/>
      <c r="U8" s="660"/>
      <c r="V8" s="660"/>
      <c r="W8" s="660"/>
      <c r="X8" s="660"/>
      <c r="Y8" s="661"/>
      <c r="Z8" s="662">
        <v>0.2</v>
      </c>
      <c r="AA8" s="662"/>
      <c r="AB8" s="662"/>
      <c r="AC8" s="662"/>
      <c r="AD8" s="663">
        <v>151533</v>
      </c>
      <c r="AE8" s="663"/>
      <c r="AF8" s="663"/>
      <c r="AG8" s="663"/>
      <c r="AH8" s="663"/>
      <c r="AI8" s="663"/>
      <c r="AJ8" s="663"/>
      <c r="AK8" s="663"/>
      <c r="AL8" s="664">
        <v>0.3</v>
      </c>
      <c r="AM8" s="665"/>
      <c r="AN8" s="665"/>
      <c r="AO8" s="666"/>
      <c r="AP8" s="656" t="s">
        <v>231</v>
      </c>
      <c r="AQ8" s="657"/>
      <c r="AR8" s="657"/>
      <c r="AS8" s="657"/>
      <c r="AT8" s="657"/>
      <c r="AU8" s="657"/>
      <c r="AV8" s="657"/>
      <c r="AW8" s="657"/>
      <c r="AX8" s="657"/>
      <c r="AY8" s="657"/>
      <c r="AZ8" s="657"/>
      <c r="BA8" s="657"/>
      <c r="BB8" s="657"/>
      <c r="BC8" s="657"/>
      <c r="BD8" s="657"/>
      <c r="BE8" s="657"/>
      <c r="BF8" s="658"/>
      <c r="BG8" s="659">
        <v>377758</v>
      </c>
      <c r="BH8" s="660"/>
      <c r="BI8" s="660"/>
      <c r="BJ8" s="660"/>
      <c r="BK8" s="660"/>
      <c r="BL8" s="660"/>
      <c r="BM8" s="660"/>
      <c r="BN8" s="661"/>
      <c r="BO8" s="662">
        <v>1.2</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36263636</v>
      </c>
      <c r="CS8" s="660"/>
      <c r="CT8" s="660"/>
      <c r="CU8" s="660"/>
      <c r="CV8" s="660"/>
      <c r="CW8" s="660"/>
      <c r="CX8" s="660"/>
      <c r="CY8" s="661"/>
      <c r="CZ8" s="662">
        <v>37.5</v>
      </c>
      <c r="DA8" s="662"/>
      <c r="DB8" s="662"/>
      <c r="DC8" s="662"/>
      <c r="DD8" s="668">
        <v>608430</v>
      </c>
      <c r="DE8" s="660"/>
      <c r="DF8" s="660"/>
      <c r="DG8" s="660"/>
      <c r="DH8" s="660"/>
      <c r="DI8" s="660"/>
      <c r="DJ8" s="660"/>
      <c r="DK8" s="660"/>
      <c r="DL8" s="660"/>
      <c r="DM8" s="660"/>
      <c r="DN8" s="660"/>
      <c r="DO8" s="660"/>
      <c r="DP8" s="661"/>
      <c r="DQ8" s="668">
        <v>17700794</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141059</v>
      </c>
      <c r="S9" s="660"/>
      <c r="T9" s="660"/>
      <c r="U9" s="660"/>
      <c r="V9" s="660"/>
      <c r="W9" s="660"/>
      <c r="X9" s="660"/>
      <c r="Y9" s="661"/>
      <c r="Z9" s="662">
        <v>0.1</v>
      </c>
      <c r="AA9" s="662"/>
      <c r="AB9" s="662"/>
      <c r="AC9" s="662"/>
      <c r="AD9" s="663">
        <v>141059</v>
      </c>
      <c r="AE9" s="663"/>
      <c r="AF9" s="663"/>
      <c r="AG9" s="663"/>
      <c r="AH9" s="663"/>
      <c r="AI9" s="663"/>
      <c r="AJ9" s="663"/>
      <c r="AK9" s="663"/>
      <c r="AL9" s="664">
        <v>0.3</v>
      </c>
      <c r="AM9" s="665"/>
      <c r="AN9" s="665"/>
      <c r="AO9" s="666"/>
      <c r="AP9" s="656" t="s">
        <v>235</v>
      </c>
      <c r="AQ9" s="657"/>
      <c r="AR9" s="657"/>
      <c r="AS9" s="657"/>
      <c r="AT9" s="657"/>
      <c r="AU9" s="657"/>
      <c r="AV9" s="657"/>
      <c r="AW9" s="657"/>
      <c r="AX9" s="657"/>
      <c r="AY9" s="657"/>
      <c r="AZ9" s="657"/>
      <c r="BA9" s="657"/>
      <c r="BB9" s="657"/>
      <c r="BC9" s="657"/>
      <c r="BD9" s="657"/>
      <c r="BE9" s="657"/>
      <c r="BF9" s="658"/>
      <c r="BG9" s="659">
        <v>11304383</v>
      </c>
      <c r="BH9" s="660"/>
      <c r="BI9" s="660"/>
      <c r="BJ9" s="660"/>
      <c r="BK9" s="660"/>
      <c r="BL9" s="660"/>
      <c r="BM9" s="660"/>
      <c r="BN9" s="661"/>
      <c r="BO9" s="662">
        <v>36.799999999999997</v>
      </c>
      <c r="BP9" s="662"/>
      <c r="BQ9" s="662"/>
      <c r="BR9" s="662"/>
      <c r="BS9" s="668" t="s">
        <v>232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6761242</v>
      </c>
      <c r="CS9" s="660"/>
      <c r="CT9" s="660"/>
      <c r="CU9" s="660"/>
      <c r="CV9" s="660"/>
      <c r="CW9" s="660"/>
      <c r="CX9" s="660"/>
      <c r="CY9" s="661"/>
      <c r="CZ9" s="662">
        <v>7</v>
      </c>
      <c r="DA9" s="662"/>
      <c r="DB9" s="662"/>
      <c r="DC9" s="662"/>
      <c r="DD9" s="668">
        <v>442557</v>
      </c>
      <c r="DE9" s="660"/>
      <c r="DF9" s="660"/>
      <c r="DG9" s="660"/>
      <c r="DH9" s="660"/>
      <c r="DI9" s="660"/>
      <c r="DJ9" s="660"/>
      <c r="DK9" s="660"/>
      <c r="DL9" s="660"/>
      <c r="DM9" s="660"/>
      <c r="DN9" s="660"/>
      <c r="DO9" s="660"/>
      <c r="DP9" s="661"/>
      <c r="DQ9" s="668">
        <v>5334892</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134</v>
      </c>
      <c r="S10" s="660"/>
      <c r="T10" s="660"/>
      <c r="U10" s="660"/>
      <c r="V10" s="660"/>
      <c r="W10" s="660"/>
      <c r="X10" s="660"/>
      <c r="Y10" s="661"/>
      <c r="Z10" s="662" t="s">
        <v>134</v>
      </c>
      <c r="AA10" s="662"/>
      <c r="AB10" s="662"/>
      <c r="AC10" s="662"/>
      <c r="AD10" s="663" t="s">
        <v>134</v>
      </c>
      <c r="AE10" s="663"/>
      <c r="AF10" s="663"/>
      <c r="AG10" s="663"/>
      <c r="AH10" s="663"/>
      <c r="AI10" s="663"/>
      <c r="AJ10" s="663"/>
      <c r="AK10" s="663"/>
      <c r="AL10" s="664" t="s">
        <v>134</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496611</v>
      </c>
      <c r="BH10" s="660"/>
      <c r="BI10" s="660"/>
      <c r="BJ10" s="660"/>
      <c r="BK10" s="660"/>
      <c r="BL10" s="660"/>
      <c r="BM10" s="660"/>
      <c r="BN10" s="661"/>
      <c r="BO10" s="662">
        <v>1.6</v>
      </c>
      <c r="BP10" s="662"/>
      <c r="BQ10" s="662"/>
      <c r="BR10" s="662"/>
      <c r="BS10" s="668" t="s">
        <v>134</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596491</v>
      </c>
      <c r="CS10" s="660"/>
      <c r="CT10" s="660"/>
      <c r="CU10" s="660"/>
      <c r="CV10" s="660"/>
      <c r="CW10" s="660"/>
      <c r="CX10" s="660"/>
      <c r="CY10" s="661"/>
      <c r="CZ10" s="662">
        <v>0.6</v>
      </c>
      <c r="DA10" s="662"/>
      <c r="DB10" s="662"/>
      <c r="DC10" s="662"/>
      <c r="DD10" s="668">
        <v>12663</v>
      </c>
      <c r="DE10" s="660"/>
      <c r="DF10" s="660"/>
      <c r="DG10" s="660"/>
      <c r="DH10" s="660"/>
      <c r="DI10" s="660"/>
      <c r="DJ10" s="660"/>
      <c r="DK10" s="660"/>
      <c r="DL10" s="660"/>
      <c r="DM10" s="660"/>
      <c r="DN10" s="660"/>
      <c r="DO10" s="660"/>
      <c r="DP10" s="661"/>
      <c r="DQ10" s="668">
        <v>109222</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134</v>
      </c>
      <c r="S11" s="660"/>
      <c r="T11" s="660"/>
      <c r="U11" s="660"/>
      <c r="V11" s="660"/>
      <c r="W11" s="660"/>
      <c r="X11" s="660"/>
      <c r="Y11" s="661"/>
      <c r="Z11" s="662" t="s">
        <v>134</v>
      </c>
      <c r="AA11" s="662"/>
      <c r="AB11" s="662"/>
      <c r="AC11" s="662"/>
      <c r="AD11" s="663" t="s">
        <v>134</v>
      </c>
      <c r="AE11" s="663"/>
      <c r="AF11" s="663"/>
      <c r="AG11" s="663"/>
      <c r="AH11" s="663"/>
      <c r="AI11" s="663"/>
      <c r="AJ11" s="663"/>
      <c r="AK11" s="663"/>
      <c r="AL11" s="664" t="s">
        <v>134</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1733923</v>
      </c>
      <c r="BH11" s="660"/>
      <c r="BI11" s="660"/>
      <c r="BJ11" s="660"/>
      <c r="BK11" s="660"/>
      <c r="BL11" s="660"/>
      <c r="BM11" s="660"/>
      <c r="BN11" s="661"/>
      <c r="BO11" s="662">
        <v>5.6</v>
      </c>
      <c r="BP11" s="662"/>
      <c r="BQ11" s="662"/>
      <c r="BR11" s="662"/>
      <c r="BS11" s="668">
        <v>346813</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1550667</v>
      </c>
      <c r="CS11" s="660"/>
      <c r="CT11" s="660"/>
      <c r="CU11" s="660"/>
      <c r="CV11" s="660"/>
      <c r="CW11" s="660"/>
      <c r="CX11" s="660"/>
      <c r="CY11" s="661"/>
      <c r="CZ11" s="662">
        <v>1.6</v>
      </c>
      <c r="DA11" s="662"/>
      <c r="DB11" s="662"/>
      <c r="DC11" s="662"/>
      <c r="DD11" s="668">
        <v>476126</v>
      </c>
      <c r="DE11" s="660"/>
      <c r="DF11" s="660"/>
      <c r="DG11" s="660"/>
      <c r="DH11" s="660"/>
      <c r="DI11" s="660"/>
      <c r="DJ11" s="660"/>
      <c r="DK11" s="660"/>
      <c r="DL11" s="660"/>
      <c r="DM11" s="660"/>
      <c r="DN11" s="660"/>
      <c r="DO11" s="660"/>
      <c r="DP11" s="661"/>
      <c r="DQ11" s="668">
        <v>1134272</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4158416</v>
      </c>
      <c r="S12" s="660"/>
      <c r="T12" s="660"/>
      <c r="U12" s="660"/>
      <c r="V12" s="660"/>
      <c r="W12" s="660"/>
      <c r="X12" s="660"/>
      <c r="Y12" s="661"/>
      <c r="Z12" s="662">
        <v>4.2</v>
      </c>
      <c r="AA12" s="662"/>
      <c r="AB12" s="662"/>
      <c r="AC12" s="662"/>
      <c r="AD12" s="663">
        <v>4158416</v>
      </c>
      <c r="AE12" s="663"/>
      <c r="AF12" s="663"/>
      <c r="AG12" s="663"/>
      <c r="AH12" s="663"/>
      <c r="AI12" s="663"/>
      <c r="AJ12" s="663"/>
      <c r="AK12" s="663"/>
      <c r="AL12" s="664">
        <v>7.8</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12801270</v>
      </c>
      <c r="BH12" s="660"/>
      <c r="BI12" s="660"/>
      <c r="BJ12" s="660"/>
      <c r="BK12" s="660"/>
      <c r="BL12" s="660"/>
      <c r="BM12" s="660"/>
      <c r="BN12" s="661"/>
      <c r="BO12" s="662">
        <v>41.7</v>
      </c>
      <c r="BP12" s="662"/>
      <c r="BQ12" s="662"/>
      <c r="BR12" s="662"/>
      <c r="BS12" s="668" t="s">
        <v>134</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5805302</v>
      </c>
      <c r="CS12" s="660"/>
      <c r="CT12" s="660"/>
      <c r="CU12" s="660"/>
      <c r="CV12" s="660"/>
      <c r="CW12" s="660"/>
      <c r="CX12" s="660"/>
      <c r="CY12" s="661"/>
      <c r="CZ12" s="662">
        <v>6</v>
      </c>
      <c r="DA12" s="662"/>
      <c r="DB12" s="662"/>
      <c r="DC12" s="662"/>
      <c r="DD12" s="668">
        <v>1020332</v>
      </c>
      <c r="DE12" s="660"/>
      <c r="DF12" s="660"/>
      <c r="DG12" s="660"/>
      <c r="DH12" s="660"/>
      <c r="DI12" s="660"/>
      <c r="DJ12" s="660"/>
      <c r="DK12" s="660"/>
      <c r="DL12" s="660"/>
      <c r="DM12" s="660"/>
      <c r="DN12" s="660"/>
      <c r="DO12" s="660"/>
      <c r="DP12" s="661"/>
      <c r="DQ12" s="668">
        <v>1731691</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26818</v>
      </c>
      <c r="S13" s="660"/>
      <c r="T13" s="660"/>
      <c r="U13" s="660"/>
      <c r="V13" s="660"/>
      <c r="W13" s="660"/>
      <c r="X13" s="660"/>
      <c r="Y13" s="661"/>
      <c r="Z13" s="662">
        <v>0</v>
      </c>
      <c r="AA13" s="662"/>
      <c r="AB13" s="662"/>
      <c r="AC13" s="662"/>
      <c r="AD13" s="663">
        <v>26818</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12754835</v>
      </c>
      <c r="BH13" s="660"/>
      <c r="BI13" s="660"/>
      <c r="BJ13" s="660"/>
      <c r="BK13" s="660"/>
      <c r="BL13" s="660"/>
      <c r="BM13" s="660"/>
      <c r="BN13" s="661"/>
      <c r="BO13" s="662">
        <v>41.5</v>
      </c>
      <c r="BP13" s="662"/>
      <c r="BQ13" s="662"/>
      <c r="BR13" s="662"/>
      <c r="BS13" s="668" t="s">
        <v>134</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8594756</v>
      </c>
      <c r="CS13" s="660"/>
      <c r="CT13" s="660"/>
      <c r="CU13" s="660"/>
      <c r="CV13" s="660"/>
      <c r="CW13" s="660"/>
      <c r="CX13" s="660"/>
      <c r="CY13" s="661"/>
      <c r="CZ13" s="662">
        <v>8.9</v>
      </c>
      <c r="DA13" s="662"/>
      <c r="DB13" s="662"/>
      <c r="DC13" s="662"/>
      <c r="DD13" s="668">
        <v>2763588</v>
      </c>
      <c r="DE13" s="660"/>
      <c r="DF13" s="660"/>
      <c r="DG13" s="660"/>
      <c r="DH13" s="660"/>
      <c r="DI13" s="660"/>
      <c r="DJ13" s="660"/>
      <c r="DK13" s="660"/>
      <c r="DL13" s="660"/>
      <c r="DM13" s="660"/>
      <c r="DN13" s="660"/>
      <c r="DO13" s="660"/>
      <c r="DP13" s="661"/>
      <c r="DQ13" s="668">
        <v>5779564</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134</v>
      </c>
      <c r="AA14" s="662"/>
      <c r="AB14" s="662"/>
      <c r="AC14" s="662"/>
      <c r="AD14" s="663" t="s">
        <v>134</v>
      </c>
      <c r="AE14" s="663"/>
      <c r="AF14" s="663"/>
      <c r="AG14" s="663"/>
      <c r="AH14" s="663"/>
      <c r="AI14" s="663"/>
      <c r="AJ14" s="663"/>
      <c r="AK14" s="663"/>
      <c r="AL14" s="664" t="s">
        <v>232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523675</v>
      </c>
      <c r="BH14" s="660"/>
      <c r="BI14" s="660"/>
      <c r="BJ14" s="660"/>
      <c r="BK14" s="660"/>
      <c r="BL14" s="660"/>
      <c r="BM14" s="660"/>
      <c r="BN14" s="661"/>
      <c r="BO14" s="662">
        <v>1.7</v>
      </c>
      <c r="BP14" s="662"/>
      <c r="BQ14" s="662"/>
      <c r="BR14" s="662"/>
      <c r="BS14" s="668" t="s">
        <v>134</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3711089</v>
      </c>
      <c r="CS14" s="660"/>
      <c r="CT14" s="660"/>
      <c r="CU14" s="660"/>
      <c r="CV14" s="660"/>
      <c r="CW14" s="660"/>
      <c r="CX14" s="660"/>
      <c r="CY14" s="661"/>
      <c r="CZ14" s="662">
        <v>3.8</v>
      </c>
      <c r="DA14" s="662"/>
      <c r="DB14" s="662"/>
      <c r="DC14" s="662"/>
      <c r="DD14" s="668">
        <v>315508</v>
      </c>
      <c r="DE14" s="660"/>
      <c r="DF14" s="660"/>
      <c r="DG14" s="660"/>
      <c r="DH14" s="660"/>
      <c r="DI14" s="660"/>
      <c r="DJ14" s="660"/>
      <c r="DK14" s="660"/>
      <c r="DL14" s="660"/>
      <c r="DM14" s="660"/>
      <c r="DN14" s="660"/>
      <c r="DO14" s="660"/>
      <c r="DP14" s="661"/>
      <c r="DQ14" s="668">
        <v>3426350</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183379</v>
      </c>
      <c r="S15" s="660"/>
      <c r="T15" s="660"/>
      <c r="U15" s="660"/>
      <c r="V15" s="660"/>
      <c r="W15" s="660"/>
      <c r="X15" s="660"/>
      <c r="Y15" s="661"/>
      <c r="Z15" s="662">
        <v>0.2</v>
      </c>
      <c r="AA15" s="662"/>
      <c r="AB15" s="662"/>
      <c r="AC15" s="662"/>
      <c r="AD15" s="663">
        <v>183379</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1327092</v>
      </c>
      <c r="BH15" s="660"/>
      <c r="BI15" s="660"/>
      <c r="BJ15" s="660"/>
      <c r="BK15" s="660"/>
      <c r="BL15" s="660"/>
      <c r="BM15" s="660"/>
      <c r="BN15" s="661"/>
      <c r="BO15" s="662">
        <v>4.3</v>
      </c>
      <c r="BP15" s="662"/>
      <c r="BQ15" s="662"/>
      <c r="BR15" s="662"/>
      <c r="BS15" s="668" t="s">
        <v>134</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8537241</v>
      </c>
      <c r="CS15" s="660"/>
      <c r="CT15" s="660"/>
      <c r="CU15" s="660"/>
      <c r="CV15" s="660"/>
      <c r="CW15" s="660"/>
      <c r="CX15" s="660"/>
      <c r="CY15" s="661"/>
      <c r="CZ15" s="662">
        <v>8.8000000000000007</v>
      </c>
      <c r="DA15" s="662"/>
      <c r="DB15" s="662"/>
      <c r="DC15" s="662"/>
      <c r="DD15" s="668">
        <v>2308311</v>
      </c>
      <c r="DE15" s="660"/>
      <c r="DF15" s="660"/>
      <c r="DG15" s="660"/>
      <c r="DH15" s="660"/>
      <c r="DI15" s="660"/>
      <c r="DJ15" s="660"/>
      <c r="DK15" s="660"/>
      <c r="DL15" s="660"/>
      <c r="DM15" s="660"/>
      <c r="DN15" s="660"/>
      <c r="DO15" s="660"/>
      <c r="DP15" s="661"/>
      <c r="DQ15" s="668">
        <v>6177784</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134</v>
      </c>
      <c r="AA16" s="662"/>
      <c r="AB16" s="662"/>
      <c r="AC16" s="662"/>
      <c r="AD16" s="663" t="s">
        <v>134</v>
      </c>
      <c r="AE16" s="663"/>
      <c r="AF16" s="663"/>
      <c r="AG16" s="663"/>
      <c r="AH16" s="663"/>
      <c r="AI16" s="663"/>
      <c r="AJ16" s="663"/>
      <c r="AK16" s="663"/>
      <c r="AL16" s="664" t="s">
        <v>232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134</v>
      </c>
      <c r="BH16" s="660"/>
      <c r="BI16" s="660"/>
      <c r="BJ16" s="660"/>
      <c r="BK16" s="660"/>
      <c r="BL16" s="660"/>
      <c r="BM16" s="660"/>
      <c r="BN16" s="661"/>
      <c r="BO16" s="662" t="s">
        <v>134</v>
      </c>
      <c r="BP16" s="662"/>
      <c r="BQ16" s="662"/>
      <c r="BR16" s="662"/>
      <c r="BS16" s="668" t="s">
        <v>134</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49639</v>
      </c>
      <c r="CS16" s="660"/>
      <c r="CT16" s="660"/>
      <c r="CU16" s="660"/>
      <c r="CV16" s="660"/>
      <c r="CW16" s="660"/>
      <c r="CX16" s="660"/>
      <c r="CY16" s="661"/>
      <c r="CZ16" s="662">
        <v>0.1</v>
      </c>
      <c r="DA16" s="662"/>
      <c r="DB16" s="662"/>
      <c r="DC16" s="662"/>
      <c r="DD16" s="668" t="s">
        <v>134</v>
      </c>
      <c r="DE16" s="660"/>
      <c r="DF16" s="660"/>
      <c r="DG16" s="660"/>
      <c r="DH16" s="660"/>
      <c r="DI16" s="660"/>
      <c r="DJ16" s="660"/>
      <c r="DK16" s="660"/>
      <c r="DL16" s="660"/>
      <c r="DM16" s="660"/>
      <c r="DN16" s="660"/>
      <c r="DO16" s="660"/>
      <c r="DP16" s="661"/>
      <c r="DQ16" s="668">
        <v>9376</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139496</v>
      </c>
      <c r="S17" s="660"/>
      <c r="T17" s="660"/>
      <c r="U17" s="660"/>
      <c r="V17" s="660"/>
      <c r="W17" s="660"/>
      <c r="X17" s="660"/>
      <c r="Y17" s="661"/>
      <c r="Z17" s="662">
        <v>0.1</v>
      </c>
      <c r="AA17" s="662"/>
      <c r="AB17" s="662"/>
      <c r="AC17" s="662"/>
      <c r="AD17" s="663">
        <v>139496</v>
      </c>
      <c r="AE17" s="663"/>
      <c r="AF17" s="663"/>
      <c r="AG17" s="663"/>
      <c r="AH17" s="663"/>
      <c r="AI17" s="663"/>
      <c r="AJ17" s="663"/>
      <c r="AK17" s="663"/>
      <c r="AL17" s="664">
        <v>0.3</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v>89</v>
      </c>
      <c r="BH17" s="660"/>
      <c r="BI17" s="660"/>
      <c r="BJ17" s="660"/>
      <c r="BK17" s="660"/>
      <c r="BL17" s="660"/>
      <c r="BM17" s="660"/>
      <c r="BN17" s="661"/>
      <c r="BO17" s="662">
        <v>0</v>
      </c>
      <c r="BP17" s="662"/>
      <c r="BQ17" s="662"/>
      <c r="BR17" s="662"/>
      <c r="BS17" s="668" t="s">
        <v>134</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13598309</v>
      </c>
      <c r="CS17" s="660"/>
      <c r="CT17" s="660"/>
      <c r="CU17" s="660"/>
      <c r="CV17" s="660"/>
      <c r="CW17" s="660"/>
      <c r="CX17" s="660"/>
      <c r="CY17" s="661"/>
      <c r="CZ17" s="662">
        <v>14.1</v>
      </c>
      <c r="DA17" s="662"/>
      <c r="DB17" s="662"/>
      <c r="DC17" s="662"/>
      <c r="DD17" s="668" t="s">
        <v>134</v>
      </c>
      <c r="DE17" s="660"/>
      <c r="DF17" s="660"/>
      <c r="DG17" s="660"/>
      <c r="DH17" s="660"/>
      <c r="DI17" s="660"/>
      <c r="DJ17" s="660"/>
      <c r="DK17" s="660"/>
      <c r="DL17" s="660"/>
      <c r="DM17" s="660"/>
      <c r="DN17" s="660"/>
      <c r="DO17" s="660"/>
      <c r="DP17" s="661"/>
      <c r="DQ17" s="668">
        <v>13177044</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20476319</v>
      </c>
      <c r="S18" s="660"/>
      <c r="T18" s="660"/>
      <c r="U18" s="660"/>
      <c r="V18" s="660"/>
      <c r="W18" s="660"/>
      <c r="X18" s="660"/>
      <c r="Y18" s="661"/>
      <c r="Z18" s="662">
        <v>20.9</v>
      </c>
      <c r="AA18" s="662"/>
      <c r="AB18" s="662"/>
      <c r="AC18" s="662"/>
      <c r="AD18" s="663">
        <v>18568541</v>
      </c>
      <c r="AE18" s="663"/>
      <c r="AF18" s="663"/>
      <c r="AG18" s="663"/>
      <c r="AH18" s="663"/>
      <c r="AI18" s="663"/>
      <c r="AJ18" s="663"/>
      <c r="AK18" s="663"/>
      <c r="AL18" s="664">
        <v>34.9</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134</v>
      </c>
      <c r="BH18" s="660"/>
      <c r="BI18" s="660"/>
      <c r="BJ18" s="660"/>
      <c r="BK18" s="660"/>
      <c r="BL18" s="660"/>
      <c r="BM18" s="660"/>
      <c r="BN18" s="661"/>
      <c r="BO18" s="662" t="s">
        <v>134</v>
      </c>
      <c r="BP18" s="662"/>
      <c r="BQ18" s="662"/>
      <c r="BR18" s="662"/>
      <c r="BS18" s="668" t="s">
        <v>134</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v>1000000</v>
      </c>
      <c r="CS18" s="660"/>
      <c r="CT18" s="660"/>
      <c r="CU18" s="660"/>
      <c r="CV18" s="660"/>
      <c r="CW18" s="660"/>
      <c r="CX18" s="660"/>
      <c r="CY18" s="661"/>
      <c r="CZ18" s="662">
        <v>1</v>
      </c>
      <c r="DA18" s="662"/>
      <c r="DB18" s="662"/>
      <c r="DC18" s="662"/>
      <c r="DD18" s="668">
        <v>1000000</v>
      </c>
      <c r="DE18" s="660"/>
      <c r="DF18" s="660"/>
      <c r="DG18" s="660"/>
      <c r="DH18" s="660"/>
      <c r="DI18" s="660"/>
      <c r="DJ18" s="660"/>
      <c r="DK18" s="660"/>
      <c r="DL18" s="660"/>
      <c r="DM18" s="660"/>
      <c r="DN18" s="660"/>
      <c r="DO18" s="660"/>
      <c r="DP18" s="661"/>
      <c r="DQ18" s="668">
        <v>1000000</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18568541</v>
      </c>
      <c r="S19" s="660"/>
      <c r="T19" s="660"/>
      <c r="U19" s="660"/>
      <c r="V19" s="660"/>
      <c r="W19" s="660"/>
      <c r="X19" s="660"/>
      <c r="Y19" s="661"/>
      <c r="Z19" s="662">
        <v>18.899999999999999</v>
      </c>
      <c r="AA19" s="662"/>
      <c r="AB19" s="662"/>
      <c r="AC19" s="662"/>
      <c r="AD19" s="663">
        <v>18568541</v>
      </c>
      <c r="AE19" s="663"/>
      <c r="AF19" s="663"/>
      <c r="AG19" s="663"/>
      <c r="AH19" s="663"/>
      <c r="AI19" s="663"/>
      <c r="AJ19" s="663"/>
      <c r="AK19" s="663"/>
      <c r="AL19" s="664">
        <v>34.9</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2133800</v>
      </c>
      <c r="BH19" s="660"/>
      <c r="BI19" s="660"/>
      <c r="BJ19" s="660"/>
      <c r="BK19" s="660"/>
      <c r="BL19" s="660"/>
      <c r="BM19" s="660"/>
      <c r="BN19" s="661"/>
      <c r="BO19" s="662">
        <v>7</v>
      </c>
      <c r="BP19" s="662"/>
      <c r="BQ19" s="662"/>
      <c r="BR19" s="662"/>
      <c r="BS19" s="668" t="s">
        <v>134</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134</v>
      </c>
      <c r="CS19" s="660"/>
      <c r="CT19" s="660"/>
      <c r="CU19" s="660"/>
      <c r="CV19" s="660"/>
      <c r="CW19" s="660"/>
      <c r="CX19" s="660"/>
      <c r="CY19" s="661"/>
      <c r="CZ19" s="662" t="s">
        <v>134</v>
      </c>
      <c r="DA19" s="662"/>
      <c r="DB19" s="662"/>
      <c r="DC19" s="662"/>
      <c r="DD19" s="668" t="s">
        <v>134</v>
      </c>
      <c r="DE19" s="660"/>
      <c r="DF19" s="660"/>
      <c r="DG19" s="660"/>
      <c r="DH19" s="660"/>
      <c r="DI19" s="660"/>
      <c r="DJ19" s="660"/>
      <c r="DK19" s="660"/>
      <c r="DL19" s="660"/>
      <c r="DM19" s="660"/>
      <c r="DN19" s="660"/>
      <c r="DO19" s="660"/>
      <c r="DP19" s="661"/>
      <c r="DQ19" s="668" t="s">
        <v>134</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1907778</v>
      </c>
      <c r="S20" s="660"/>
      <c r="T20" s="660"/>
      <c r="U20" s="660"/>
      <c r="V20" s="660"/>
      <c r="W20" s="660"/>
      <c r="X20" s="660"/>
      <c r="Y20" s="661"/>
      <c r="Z20" s="662">
        <v>1.9</v>
      </c>
      <c r="AA20" s="662"/>
      <c r="AB20" s="662"/>
      <c r="AC20" s="662"/>
      <c r="AD20" s="663" t="s">
        <v>134</v>
      </c>
      <c r="AE20" s="663"/>
      <c r="AF20" s="663"/>
      <c r="AG20" s="663"/>
      <c r="AH20" s="663"/>
      <c r="AI20" s="663"/>
      <c r="AJ20" s="663"/>
      <c r="AK20" s="663"/>
      <c r="AL20" s="664" t="s">
        <v>134</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2133800</v>
      </c>
      <c r="BH20" s="660"/>
      <c r="BI20" s="660"/>
      <c r="BJ20" s="660"/>
      <c r="BK20" s="660"/>
      <c r="BL20" s="660"/>
      <c r="BM20" s="660"/>
      <c r="BN20" s="661"/>
      <c r="BO20" s="662">
        <v>7</v>
      </c>
      <c r="BP20" s="662"/>
      <c r="BQ20" s="662"/>
      <c r="BR20" s="662"/>
      <c r="BS20" s="668" t="s">
        <v>134</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96768221</v>
      </c>
      <c r="CS20" s="660"/>
      <c r="CT20" s="660"/>
      <c r="CU20" s="660"/>
      <c r="CV20" s="660"/>
      <c r="CW20" s="660"/>
      <c r="CX20" s="660"/>
      <c r="CY20" s="661"/>
      <c r="CZ20" s="662">
        <v>100</v>
      </c>
      <c r="DA20" s="662"/>
      <c r="DB20" s="662"/>
      <c r="DC20" s="662"/>
      <c r="DD20" s="668">
        <v>9615870</v>
      </c>
      <c r="DE20" s="660"/>
      <c r="DF20" s="660"/>
      <c r="DG20" s="660"/>
      <c r="DH20" s="660"/>
      <c r="DI20" s="660"/>
      <c r="DJ20" s="660"/>
      <c r="DK20" s="660"/>
      <c r="DL20" s="660"/>
      <c r="DM20" s="660"/>
      <c r="DN20" s="660"/>
      <c r="DO20" s="660"/>
      <c r="DP20" s="661"/>
      <c r="DQ20" s="668">
        <v>64575541</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134</v>
      </c>
      <c r="S21" s="660"/>
      <c r="T21" s="660"/>
      <c r="U21" s="660"/>
      <c r="V21" s="660"/>
      <c r="W21" s="660"/>
      <c r="X21" s="660"/>
      <c r="Y21" s="661"/>
      <c r="Z21" s="662" t="s">
        <v>134</v>
      </c>
      <c r="AA21" s="662"/>
      <c r="AB21" s="662"/>
      <c r="AC21" s="662"/>
      <c r="AD21" s="663" t="s">
        <v>134</v>
      </c>
      <c r="AE21" s="663"/>
      <c r="AF21" s="663"/>
      <c r="AG21" s="663"/>
      <c r="AH21" s="663"/>
      <c r="AI21" s="663"/>
      <c r="AJ21" s="663"/>
      <c r="AK21" s="663"/>
      <c r="AL21" s="664" t="s">
        <v>134</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12496</v>
      </c>
      <c r="BH21" s="660"/>
      <c r="BI21" s="660"/>
      <c r="BJ21" s="660"/>
      <c r="BK21" s="660"/>
      <c r="BL21" s="660"/>
      <c r="BM21" s="660"/>
      <c r="BN21" s="661"/>
      <c r="BO21" s="662">
        <v>0</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56647686</v>
      </c>
      <c r="S22" s="660"/>
      <c r="T22" s="660"/>
      <c r="U22" s="660"/>
      <c r="V22" s="660"/>
      <c r="W22" s="660"/>
      <c r="X22" s="660"/>
      <c r="Y22" s="661"/>
      <c r="Z22" s="662">
        <v>57.7</v>
      </c>
      <c r="AA22" s="662"/>
      <c r="AB22" s="662"/>
      <c r="AC22" s="662"/>
      <c r="AD22" s="663">
        <v>52618604</v>
      </c>
      <c r="AE22" s="663"/>
      <c r="AF22" s="663"/>
      <c r="AG22" s="663"/>
      <c r="AH22" s="663"/>
      <c r="AI22" s="663"/>
      <c r="AJ22" s="663"/>
      <c r="AK22" s="663"/>
      <c r="AL22" s="664">
        <v>98.8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134</v>
      </c>
      <c r="BH22" s="660"/>
      <c r="BI22" s="660"/>
      <c r="BJ22" s="660"/>
      <c r="BK22" s="660"/>
      <c r="BL22" s="660"/>
      <c r="BM22" s="660"/>
      <c r="BN22" s="661"/>
      <c r="BO22" s="662" t="s">
        <v>134</v>
      </c>
      <c r="BP22" s="662"/>
      <c r="BQ22" s="662"/>
      <c r="BR22" s="662"/>
      <c r="BS22" s="668" t="s">
        <v>134</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28059</v>
      </c>
      <c r="S23" s="660"/>
      <c r="T23" s="660"/>
      <c r="U23" s="660"/>
      <c r="V23" s="660"/>
      <c r="W23" s="660"/>
      <c r="X23" s="660"/>
      <c r="Y23" s="661"/>
      <c r="Z23" s="662">
        <v>0</v>
      </c>
      <c r="AA23" s="662"/>
      <c r="AB23" s="662"/>
      <c r="AC23" s="662"/>
      <c r="AD23" s="663">
        <v>28059</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2121304</v>
      </c>
      <c r="BH23" s="660"/>
      <c r="BI23" s="660"/>
      <c r="BJ23" s="660"/>
      <c r="BK23" s="660"/>
      <c r="BL23" s="660"/>
      <c r="BM23" s="660"/>
      <c r="BN23" s="661"/>
      <c r="BO23" s="662">
        <v>6.9</v>
      </c>
      <c r="BP23" s="662"/>
      <c r="BQ23" s="662"/>
      <c r="BR23" s="662"/>
      <c r="BS23" s="668" t="s">
        <v>134</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1006658</v>
      </c>
      <c r="S24" s="660"/>
      <c r="T24" s="660"/>
      <c r="U24" s="660"/>
      <c r="V24" s="660"/>
      <c r="W24" s="660"/>
      <c r="X24" s="660"/>
      <c r="Y24" s="661"/>
      <c r="Z24" s="662">
        <v>1</v>
      </c>
      <c r="AA24" s="662"/>
      <c r="AB24" s="662"/>
      <c r="AC24" s="662"/>
      <c r="AD24" s="663" t="s">
        <v>232</v>
      </c>
      <c r="AE24" s="663"/>
      <c r="AF24" s="663"/>
      <c r="AG24" s="663"/>
      <c r="AH24" s="663"/>
      <c r="AI24" s="663"/>
      <c r="AJ24" s="663"/>
      <c r="AK24" s="663"/>
      <c r="AL24" s="664" t="s">
        <v>134</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232</v>
      </c>
      <c r="BH24" s="660"/>
      <c r="BI24" s="660"/>
      <c r="BJ24" s="660"/>
      <c r="BK24" s="660"/>
      <c r="BL24" s="660"/>
      <c r="BM24" s="660"/>
      <c r="BN24" s="661"/>
      <c r="BO24" s="662" t="s">
        <v>134</v>
      </c>
      <c r="BP24" s="662"/>
      <c r="BQ24" s="662"/>
      <c r="BR24" s="662"/>
      <c r="BS24" s="668" t="s">
        <v>134</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55386313</v>
      </c>
      <c r="CS24" s="649"/>
      <c r="CT24" s="649"/>
      <c r="CU24" s="649"/>
      <c r="CV24" s="649"/>
      <c r="CW24" s="649"/>
      <c r="CX24" s="649"/>
      <c r="CY24" s="650"/>
      <c r="CZ24" s="653">
        <v>57.2</v>
      </c>
      <c r="DA24" s="654"/>
      <c r="DB24" s="654"/>
      <c r="DC24" s="673"/>
      <c r="DD24" s="692">
        <v>37617427</v>
      </c>
      <c r="DE24" s="649"/>
      <c r="DF24" s="649"/>
      <c r="DG24" s="649"/>
      <c r="DH24" s="649"/>
      <c r="DI24" s="649"/>
      <c r="DJ24" s="649"/>
      <c r="DK24" s="650"/>
      <c r="DL24" s="692">
        <v>37261792</v>
      </c>
      <c r="DM24" s="649"/>
      <c r="DN24" s="649"/>
      <c r="DO24" s="649"/>
      <c r="DP24" s="649"/>
      <c r="DQ24" s="649"/>
      <c r="DR24" s="649"/>
      <c r="DS24" s="649"/>
      <c r="DT24" s="649"/>
      <c r="DU24" s="649"/>
      <c r="DV24" s="650"/>
      <c r="DW24" s="653">
        <v>65.3</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1475651</v>
      </c>
      <c r="S25" s="660"/>
      <c r="T25" s="660"/>
      <c r="U25" s="660"/>
      <c r="V25" s="660"/>
      <c r="W25" s="660"/>
      <c r="X25" s="660"/>
      <c r="Y25" s="661"/>
      <c r="Z25" s="662">
        <v>1.5</v>
      </c>
      <c r="AA25" s="662"/>
      <c r="AB25" s="662"/>
      <c r="AC25" s="662"/>
      <c r="AD25" s="663">
        <v>117683</v>
      </c>
      <c r="AE25" s="663"/>
      <c r="AF25" s="663"/>
      <c r="AG25" s="663"/>
      <c r="AH25" s="663"/>
      <c r="AI25" s="663"/>
      <c r="AJ25" s="663"/>
      <c r="AK25" s="663"/>
      <c r="AL25" s="664">
        <v>0.2</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134</v>
      </c>
      <c r="BP25" s="662"/>
      <c r="BQ25" s="662"/>
      <c r="BR25" s="662"/>
      <c r="BS25" s="668" t="s">
        <v>232</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18275309</v>
      </c>
      <c r="CS25" s="695"/>
      <c r="CT25" s="695"/>
      <c r="CU25" s="695"/>
      <c r="CV25" s="695"/>
      <c r="CW25" s="695"/>
      <c r="CX25" s="695"/>
      <c r="CY25" s="696"/>
      <c r="CZ25" s="664">
        <v>18.899999999999999</v>
      </c>
      <c r="DA25" s="693"/>
      <c r="DB25" s="693"/>
      <c r="DC25" s="697"/>
      <c r="DD25" s="668">
        <v>16997300</v>
      </c>
      <c r="DE25" s="695"/>
      <c r="DF25" s="695"/>
      <c r="DG25" s="695"/>
      <c r="DH25" s="695"/>
      <c r="DI25" s="695"/>
      <c r="DJ25" s="695"/>
      <c r="DK25" s="696"/>
      <c r="DL25" s="668">
        <v>16673288</v>
      </c>
      <c r="DM25" s="695"/>
      <c r="DN25" s="695"/>
      <c r="DO25" s="695"/>
      <c r="DP25" s="695"/>
      <c r="DQ25" s="695"/>
      <c r="DR25" s="695"/>
      <c r="DS25" s="695"/>
      <c r="DT25" s="695"/>
      <c r="DU25" s="695"/>
      <c r="DV25" s="696"/>
      <c r="DW25" s="664">
        <v>29.2</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891622</v>
      </c>
      <c r="S26" s="660"/>
      <c r="T26" s="660"/>
      <c r="U26" s="660"/>
      <c r="V26" s="660"/>
      <c r="W26" s="660"/>
      <c r="X26" s="660"/>
      <c r="Y26" s="661"/>
      <c r="Z26" s="662">
        <v>0.9</v>
      </c>
      <c r="AA26" s="662"/>
      <c r="AB26" s="662"/>
      <c r="AC26" s="662"/>
      <c r="AD26" s="663" t="s">
        <v>134</v>
      </c>
      <c r="AE26" s="663"/>
      <c r="AF26" s="663"/>
      <c r="AG26" s="663"/>
      <c r="AH26" s="663"/>
      <c r="AI26" s="663"/>
      <c r="AJ26" s="663"/>
      <c r="AK26" s="663"/>
      <c r="AL26" s="664" t="s">
        <v>134</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134</v>
      </c>
      <c r="BH26" s="660"/>
      <c r="BI26" s="660"/>
      <c r="BJ26" s="660"/>
      <c r="BK26" s="660"/>
      <c r="BL26" s="660"/>
      <c r="BM26" s="660"/>
      <c r="BN26" s="661"/>
      <c r="BO26" s="662" t="s">
        <v>134</v>
      </c>
      <c r="BP26" s="662"/>
      <c r="BQ26" s="662"/>
      <c r="BR26" s="662"/>
      <c r="BS26" s="668" t="s">
        <v>134</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11184481</v>
      </c>
      <c r="CS26" s="660"/>
      <c r="CT26" s="660"/>
      <c r="CU26" s="660"/>
      <c r="CV26" s="660"/>
      <c r="CW26" s="660"/>
      <c r="CX26" s="660"/>
      <c r="CY26" s="661"/>
      <c r="CZ26" s="664">
        <v>11.6</v>
      </c>
      <c r="DA26" s="693"/>
      <c r="DB26" s="693"/>
      <c r="DC26" s="697"/>
      <c r="DD26" s="668">
        <v>10377961</v>
      </c>
      <c r="DE26" s="660"/>
      <c r="DF26" s="660"/>
      <c r="DG26" s="660"/>
      <c r="DH26" s="660"/>
      <c r="DI26" s="660"/>
      <c r="DJ26" s="660"/>
      <c r="DK26" s="661"/>
      <c r="DL26" s="668" t="s">
        <v>134</v>
      </c>
      <c r="DM26" s="660"/>
      <c r="DN26" s="660"/>
      <c r="DO26" s="660"/>
      <c r="DP26" s="660"/>
      <c r="DQ26" s="660"/>
      <c r="DR26" s="660"/>
      <c r="DS26" s="660"/>
      <c r="DT26" s="660"/>
      <c r="DU26" s="660"/>
      <c r="DV26" s="661"/>
      <c r="DW26" s="664" t="s">
        <v>134</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14731952</v>
      </c>
      <c r="S27" s="660"/>
      <c r="T27" s="660"/>
      <c r="U27" s="660"/>
      <c r="V27" s="660"/>
      <c r="W27" s="660"/>
      <c r="X27" s="660"/>
      <c r="Y27" s="661"/>
      <c r="Z27" s="662">
        <v>15</v>
      </c>
      <c r="AA27" s="662"/>
      <c r="AB27" s="662"/>
      <c r="AC27" s="662"/>
      <c r="AD27" s="663" t="s">
        <v>134</v>
      </c>
      <c r="AE27" s="663"/>
      <c r="AF27" s="663"/>
      <c r="AG27" s="663"/>
      <c r="AH27" s="663"/>
      <c r="AI27" s="663"/>
      <c r="AJ27" s="663"/>
      <c r="AK27" s="663"/>
      <c r="AL27" s="664" t="s">
        <v>134</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30698601</v>
      </c>
      <c r="BH27" s="660"/>
      <c r="BI27" s="660"/>
      <c r="BJ27" s="660"/>
      <c r="BK27" s="660"/>
      <c r="BL27" s="660"/>
      <c r="BM27" s="660"/>
      <c r="BN27" s="661"/>
      <c r="BO27" s="662">
        <v>100</v>
      </c>
      <c r="BP27" s="662"/>
      <c r="BQ27" s="662"/>
      <c r="BR27" s="662"/>
      <c r="BS27" s="668">
        <v>346813</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23512695</v>
      </c>
      <c r="CS27" s="695"/>
      <c r="CT27" s="695"/>
      <c r="CU27" s="695"/>
      <c r="CV27" s="695"/>
      <c r="CW27" s="695"/>
      <c r="CX27" s="695"/>
      <c r="CY27" s="696"/>
      <c r="CZ27" s="664">
        <v>24.3</v>
      </c>
      <c r="DA27" s="693"/>
      <c r="DB27" s="693"/>
      <c r="DC27" s="697"/>
      <c r="DD27" s="668">
        <v>7443083</v>
      </c>
      <c r="DE27" s="695"/>
      <c r="DF27" s="695"/>
      <c r="DG27" s="695"/>
      <c r="DH27" s="695"/>
      <c r="DI27" s="695"/>
      <c r="DJ27" s="695"/>
      <c r="DK27" s="696"/>
      <c r="DL27" s="668">
        <v>7411460</v>
      </c>
      <c r="DM27" s="695"/>
      <c r="DN27" s="695"/>
      <c r="DO27" s="695"/>
      <c r="DP27" s="695"/>
      <c r="DQ27" s="695"/>
      <c r="DR27" s="695"/>
      <c r="DS27" s="695"/>
      <c r="DT27" s="695"/>
      <c r="DU27" s="695"/>
      <c r="DV27" s="696"/>
      <c r="DW27" s="664">
        <v>13</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v>128656</v>
      </c>
      <c r="S28" s="660"/>
      <c r="T28" s="660"/>
      <c r="U28" s="660"/>
      <c r="V28" s="660"/>
      <c r="W28" s="660"/>
      <c r="X28" s="660"/>
      <c r="Y28" s="661"/>
      <c r="Z28" s="662">
        <v>0.1</v>
      </c>
      <c r="AA28" s="662"/>
      <c r="AB28" s="662"/>
      <c r="AC28" s="662"/>
      <c r="AD28" s="663">
        <v>128656</v>
      </c>
      <c r="AE28" s="663"/>
      <c r="AF28" s="663"/>
      <c r="AG28" s="663"/>
      <c r="AH28" s="663"/>
      <c r="AI28" s="663"/>
      <c r="AJ28" s="663"/>
      <c r="AK28" s="663"/>
      <c r="AL28" s="664">
        <v>0.2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13598309</v>
      </c>
      <c r="CS28" s="660"/>
      <c r="CT28" s="660"/>
      <c r="CU28" s="660"/>
      <c r="CV28" s="660"/>
      <c r="CW28" s="660"/>
      <c r="CX28" s="660"/>
      <c r="CY28" s="661"/>
      <c r="CZ28" s="664">
        <v>14.1</v>
      </c>
      <c r="DA28" s="693"/>
      <c r="DB28" s="693"/>
      <c r="DC28" s="697"/>
      <c r="DD28" s="668">
        <v>13177044</v>
      </c>
      <c r="DE28" s="660"/>
      <c r="DF28" s="660"/>
      <c r="DG28" s="660"/>
      <c r="DH28" s="660"/>
      <c r="DI28" s="660"/>
      <c r="DJ28" s="660"/>
      <c r="DK28" s="661"/>
      <c r="DL28" s="668">
        <v>13177044</v>
      </c>
      <c r="DM28" s="660"/>
      <c r="DN28" s="660"/>
      <c r="DO28" s="660"/>
      <c r="DP28" s="660"/>
      <c r="DQ28" s="660"/>
      <c r="DR28" s="660"/>
      <c r="DS28" s="660"/>
      <c r="DT28" s="660"/>
      <c r="DU28" s="660"/>
      <c r="DV28" s="661"/>
      <c r="DW28" s="664">
        <v>23.1</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5500876</v>
      </c>
      <c r="S29" s="660"/>
      <c r="T29" s="660"/>
      <c r="U29" s="660"/>
      <c r="V29" s="660"/>
      <c r="W29" s="660"/>
      <c r="X29" s="660"/>
      <c r="Y29" s="661"/>
      <c r="Z29" s="662">
        <v>5.6</v>
      </c>
      <c r="AA29" s="662"/>
      <c r="AB29" s="662"/>
      <c r="AC29" s="662"/>
      <c r="AD29" s="663" t="s">
        <v>134</v>
      </c>
      <c r="AE29" s="663"/>
      <c r="AF29" s="663"/>
      <c r="AG29" s="663"/>
      <c r="AH29" s="663"/>
      <c r="AI29" s="663"/>
      <c r="AJ29" s="663"/>
      <c r="AK29" s="663"/>
      <c r="AL29" s="664" t="s">
        <v>134</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65</v>
      </c>
      <c r="CG29" s="675"/>
      <c r="CH29" s="675"/>
      <c r="CI29" s="675"/>
      <c r="CJ29" s="675"/>
      <c r="CK29" s="675"/>
      <c r="CL29" s="675"/>
      <c r="CM29" s="675"/>
      <c r="CN29" s="675"/>
      <c r="CO29" s="675"/>
      <c r="CP29" s="675"/>
      <c r="CQ29" s="676"/>
      <c r="CR29" s="659">
        <v>13598309</v>
      </c>
      <c r="CS29" s="695"/>
      <c r="CT29" s="695"/>
      <c r="CU29" s="695"/>
      <c r="CV29" s="695"/>
      <c r="CW29" s="695"/>
      <c r="CX29" s="695"/>
      <c r="CY29" s="696"/>
      <c r="CZ29" s="664">
        <v>14.1</v>
      </c>
      <c r="DA29" s="693"/>
      <c r="DB29" s="693"/>
      <c r="DC29" s="697"/>
      <c r="DD29" s="668">
        <v>13177044</v>
      </c>
      <c r="DE29" s="695"/>
      <c r="DF29" s="695"/>
      <c r="DG29" s="695"/>
      <c r="DH29" s="695"/>
      <c r="DI29" s="695"/>
      <c r="DJ29" s="695"/>
      <c r="DK29" s="696"/>
      <c r="DL29" s="668">
        <v>13177044</v>
      </c>
      <c r="DM29" s="695"/>
      <c r="DN29" s="695"/>
      <c r="DO29" s="695"/>
      <c r="DP29" s="695"/>
      <c r="DQ29" s="695"/>
      <c r="DR29" s="695"/>
      <c r="DS29" s="695"/>
      <c r="DT29" s="695"/>
      <c r="DU29" s="695"/>
      <c r="DV29" s="696"/>
      <c r="DW29" s="664">
        <v>23.1</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884433</v>
      </c>
      <c r="S30" s="660"/>
      <c r="T30" s="660"/>
      <c r="U30" s="660"/>
      <c r="V30" s="660"/>
      <c r="W30" s="660"/>
      <c r="X30" s="660"/>
      <c r="Y30" s="661"/>
      <c r="Z30" s="662">
        <v>0.9</v>
      </c>
      <c r="AA30" s="662"/>
      <c r="AB30" s="662"/>
      <c r="AC30" s="662"/>
      <c r="AD30" s="663">
        <v>273783</v>
      </c>
      <c r="AE30" s="663"/>
      <c r="AF30" s="663"/>
      <c r="AG30" s="663"/>
      <c r="AH30" s="663"/>
      <c r="AI30" s="663"/>
      <c r="AJ30" s="663"/>
      <c r="AK30" s="663"/>
      <c r="AL30" s="664">
        <v>0.5</v>
      </c>
      <c r="AM30" s="665"/>
      <c r="AN30" s="665"/>
      <c r="AO30" s="666"/>
      <c r="AP30" s="707" t="s">
        <v>301</v>
      </c>
      <c r="AQ30" s="708"/>
      <c r="AR30" s="708"/>
      <c r="AS30" s="708"/>
      <c r="AT30" s="713" t="s">
        <v>302</v>
      </c>
      <c r="AU30" s="206"/>
      <c r="AV30" s="206"/>
      <c r="AW30" s="206"/>
      <c r="AX30" s="645" t="s">
        <v>181</v>
      </c>
      <c r="AY30" s="646"/>
      <c r="AZ30" s="646"/>
      <c r="BA30" s="646"/>
      <c r="BB30" s="646"/>
      <c r="BC30" s="646"/>
      <c r="BD30" s="646"/>
      <c r="BE30" s="646"/>
      <c r="BF30" s="647"/>
      <c r="BG30" s="719">
        <v>99.6</v>
      </c>
      <c r="BH30" s="720"/>
      <c r="BI30" s="720"/>
      <c r="BJ30" s="720"/>
      <c r="BK30" s="720"/>
      <c r="BL30" s="720"/>
      <c r="BM30" s="654">
        <v>98.4</v>
      </c>
      <c r="BN30" s="720"/>
      <c r="BO30" s="720"/>
      <c r="BP30" s="720"/>
      <c r="BQ30" s="721"/>
      <c r="BR30" s="719">
        <v>99.5</v>
      </c>
      <c r="BS30" s="720"/>
      <c r="BT30" s="720"/>
      <c r="BU30" s="720"/>
      <c r="BV30" s="720"/>
      <c r="BW30" s="720"/>
      <c r="BX30" s="654">
        <v>98</v>
      </c>
      <c r="BY30" s="720"/>
      <c r="BZ30" s="720"/>
      <c r="CA30" s="720"/>
      <c r="CB30" s="721"/>
      <c r="CD30" s="724"/>
      <c r="CE30" s="725"/>
      <c r="CF30" s="674" t="s">
        <v>303</v>
      </c>
      <c r="CG30" s="675"/>
      <c r="CH30" s="675"/>
      <c r="CI30" s="675"/>
      <c r="CJ30" s="675"/>
      <c r="CK30" s="675"/>
      <c r="CL30" s="675"/>
      <c r="CM30" s="675"/>
      <c r="CN30" s="675"/>
      <c r="CO30" s="675"/>
      <c r="CP30" s="675"/>
      <c r="CQ30" s="676"/>
      <c r="CR30" s="659">
        <v>12596790</v>
      </c>
      <c r="CS30" s="660"/>
      <c r="CT30" s="660"/>
      <c r="CU30" s="660"/>
      <c r="CV30" s="660"/>
      <c r="CW30" s="660"/>
      <c r="CX30" s="660"/>
      <c r="CY30" s="661"/>
      <c r="CZ30" s="664">
        <v>13</v>
      </c>
      <c r="DA30" s="693"/>
      <c r="DB30" s="693"/>
      <c r="DC30" s="697"/>
      <c r="DD30" s="668">
        <v>12219965</v>
      </c>
      <c r="DE30" s="660"/>
      <c r="DF30" s="660"/>
      <c r="DG30" s="660"/>
      <c r="DH30" s="660"/>
      <c r="DI30" s="660"/>
      <c r="DJ30" s="660"/>
      <c r="DK30" s="661"/>
      <c r="DL30" s="668">
        <v>12219965</v>
      </c>
      <c r="DM30" s="660"/>
      <c r="DN30" s="660"/>
      <c r="DO30" s="660"/>
      <c r="DP30" s="660"/>
      <c r="DQ30" s="660"/>
      <c r="DR30" s="660"/>
      <c r="DS30" s="660"/>
      <c r="DT30" s="660"/>
      <c r="DU30" s="660"/>
      <c r="DV30" s="661"/>
      <c r="DW30" s="664">
        <v>21.4</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81939</v>
      </c>
      <c r="S31" s="660"/>
      <c r="T31" s="660"/>
      <c r="U31" s="660"/>
      <c r="V31" s="660"/>
      <c r="W31" s="660"/>
      <c r="X31" s="660"/>
      <c r="Y31" s="661"/>
      <c r="Z31" s="662">
        <v>0.1</v>
      </c>
      <c r="AA31" s="662"/>
      <c r="AB31" s="662"/>
      <c r="AC31" s="662"/>
      <c r="AD31" s="663" t="s">
        <v>134</v>
      </c>
      <c r="AE31" s="663"/>
      <c r="AF31" s="663"/>
      <c r="AG31" s="663"/>
      <c r="AH31" s="663"/>
      <c r="AI31" s="663"/>
      <c r="AJ31" s="663"/>
      <c r="AK31" s="663"/>
      <c r="AL31" s="664" t="s">
        <v>232</v>
      </c>
      <c r="AM31" s="665"/>
      <c r="AN31" s="665"/>
      <c r="AO31" s="666"/>
      <c r="AP31" s="709"/>
      <c r="AQ31" s="710"/>
      <c r="AR31" s="710"/>
      <c r="AS31" s="710"/>
      <c r="AT31" s="714"/>
      <c r="AU31" s="205" t="s">
        <v>305</v>
      </c>
      <c r="AV31" s="205"/>
      <c r="AW31" s="205"/>
      <c r="AX31" s="656" t="s">
        <v>306</v>
      </c>
      <c r="AY31" s="657"/>
      <c r="AZ31" s="657"/>
      <c r="BA31" s="657"/>
      <c r="BB31" s="657"/>
      <c r="BC31" s="657"/>
      <c r="BD31" s="657"/>
      <c r="BE31" s="657"/>
      <c r="BF31" s="658"/>
      <c r="BG31" s="716">
        <v>99.6</v>
      </c>
      <c r="BH31" s="695"/>
      <c r="BI31" s="695"/>
      <c r="BJ31" s="695"/>
      <c r="BK31" s="695"/>
      <c r="BL31" s="695"/>
      <c r="BM31" s="665">
        <v>98.5</v>
      </c>
      <c r="BN31" s="717"/>
      <c r="BO31" s="717"/>
      <c r="BP31" s="717"/>
      <c r="BQ31" s="718"/>
      <c r="BR31" s="716">
        <v>99.5</v>
      </c>
      <c r="BS31" s="695"/>
      <c r="BT31" s="695"/>
      <c r="BU31" s="695"/>
      <c r="BV31" s="695"/>
      <c r="BW31" s="695"/>
      <c r="BX31" s="665">
        <v>98.1</v>
      </c>
      <c r="BY31" s="717"/>
      <c r="BZ31" s="717"/>
      <c r="CA31" s="717"/>
      <c r="CB31" s="718"/>
      <c r="CD31" s="724"/>
      <c r="CE31" s="725"/>
      <c r="CF31" s="674" t="s">
        <v>307</v>
      </c>
      <c r="CG31" s="675"/>
      <c r="CH31" s="675"/>
      <c r="CI31" s="675"/>
      <c r="CJ31" s="675"/>
      <c r="CK31" s="675"/>
      <c r="CL31" s="675"/>
      <c r="CM31" s="675"/>
      <c r="CN31" s="675"/>
      <c r="CO31" s="675"/>
      <c r="CP31" s="675"/>
      <c r="CQ31" s="676"/>
      <c r="CR31" s="659">
        <v>1001519</v>
      </c>
      <c r="CS31" s="695"/>
      <c r="CT31" s="695"/>
      <c r="CU31" s="695"/>
      <c r="CV31" s="695"/>
      <c r="CW31" s="695"/>
      <c r="CX31" s="695"/>
      <c r="CY31" s="696"/>
      <c r="CZ31" s="664">
        <v>1</v>
      </c>
      <c r="DA31" s="693"/>
      <c r="DB31" s="693"/>
      <c r="DC31" s="697"/>
      <c r="DD31" s="668">
        <v>957079</v>
      </c>
      <c r="DE31" s="695"/>
      <c r="DF31" s="695"/>
      <c r="DG31" s="695"/>
      <c r="DH31" s="695"/>
      <c r="DI31" s="695"/>
      <c r="DJ31" s="695"/>
      <c r="DK31" s="696"/>
      <c r="DL31" s="668">
        <v>957079</v>
      </c>
      <c r="DM31" s="695"/>
      <c r="DN31" s="695"/>
      <c r="DO31" s="695"/>
      <c r="DP31" s="695"/>
      <c r="DQ31" s="695"/>
      <c r="DR31" s="695"/>
      <c r="DS31" s="695"/>
      <c r="DT31" s="695"/>
      <c r="DU31" s="695"/>
      <c r="DV31" s="696"/>
      <c r="DW31" s="664">
        <v>1.7</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2040359</v>
      </c>
      <c r="S32" s="660"/>
      <c r="T32" s="660"/>
      <c r="U32" s="660"/>
      <c r="V32" s="660"/>
      <c r="W32" s="660"/>
      <c r="X32" s="660"/>
      <c r="Y32" s="661"/>
      <c r="Z32" s="662">
        <v>2.1</v>
      </c>
      <c r="AA32" s="662"/>
      <c r="AB32" s="662"/>
      <c r="AC32" s="662"/>
      <c r="AD32" s="663" t="s">
        <v>134</v>
      </c>
      <c r="AE32" s="663"/>
      <c r="AF32" s="663"/>
      <c r="AG32" s="663"/>
      <c r="AH32" s="663"/>
      <c r="AI32" s="663"/>
      <c r="AJ32" s="663"/>
      <c r="AK32" s="663"/>
      <c r="AL32" s="664" t="s">
        <v>232</v>
      </c>
      <c r="AM32" s="665"/>
      <c r="AN32" s="665"/>
      <c r="AO32" s="666"/>
      <c r="AP32" s="711"/>
      <c r="AQ32" s="712"/>
      <c r="AR32" s="712"/>
      <c r="AS32" s="712"/>
      <c r="AT32" s="715"/>
      <c r="AU32" s="207"/>
      <c r="AV32" s="207"/>
      <c r="AW32" s="207"/>
      <c r="AX32" s="704" t="s">
        <v>309</v>
      </c>
      <c r="AY32" s="705"/>
      <c r="AZ32" s="705"/>
      <c r="BA32" s="705"/>
      <c r="BB32" s="705"/>
      <c r="BC32" s="705"/>
      <c r="BD32" s="705"/>
      <c r="BE32" s="705"/>
      <c r="BF32" s="706"/>
      <c r="BG32" s="728">
        <v>99.6</v>
      </c>
      <c r="BH32" s="729"/>
      <c r="BI32" s="729"/>
      <c r="BJ32" s="729"/>
      <c r="BK32" s="729"/>
      <c r="BL32" s="729"/>
      <c r="BM32" s="730">
        <v>98.3</v>
      </c>
      <c r="BN32" s="729"/>
      <c r="BO32" s="729"/>
      <c r="BP32" s="729"/>
      <c r="BQ32" s="731"/>
      <c r="BR32" s="728">
        <v>99.5</v>
      </c>
      <c r="BS32" s="729"/>
      <c r="BT32" s="729"/>
      <c r="BU32" s="729"/>
      <c r="BV32" s="729"/>
      <c r="BW32" s="729"/>
      <c r="BX32" s="730">
        <v>97.7</v>
      </c>
      <c r="BY32" s="729"/>
      <c r="BZ32" s="729"/>
      <c r="CA32" s="729"/>
      <c r="CB32" s="731"/>
      <c r="CD32" s="726"/>
      <c r="CE32" s="727"/>
      <c r="CF32" s="674" t="s">
        <v>310</v>
      </c>
      <c r="CG32" s="675"/>
      <c r="CH32" s="675"/>
      <c r="CI32" s="675"/>
      <c r="CJ32" s="675"/>
      <c r="CK32" s="675"/>
      <c r="CL32" s="675"/>
      <c r="CM32" s="675"/>
      <c r="CN32" s="675"/>
      <c r="CO32" s="675"/>
      <c r="CP32" s="675"/>
      <c r="CQ32" s="676"/>
      <c r="CR32" s="659" t="s">
        <v>134</v>
      </c>
      <c r="CS32" s="660"/>
      <c r="CT32" s="660"/>
      <c r="CU32" s="660"/>
      <c r="CV32" s="660"/>
      <c r="CW32" s="660"/>
      <c r="CX32" s="660"/>
      <c r="CY32" s="661"/>
      <c r="CZ32" s="664" t="s">
        <v>232</v>
      </c>
      <c r="DA32" s="693"/>
      <c r="DB32" s="693"/>
      <c r="DC32" s="697"/>
      <c r="DD32" s="668" t="s">
        <v>134</v>
      </c>
      <c r="DE32" s="660"/>
      <c r="DF32" s="660"/>
      <c r="DG32" s="660"/>
      <c r="DH32" s="660"/>
      <c r="DI32" s="660"/>
      <c r="DJ32" s="660"/>
      <c r="DK32" s="661"/>
      <c r="DL32" s="668" t="s">
        <v>134</v>
      </c>
      <c r="DM32" s="660"/>
      <c r="DN32" s="660"/>
      <c r="DO32" s="660"/>
      <c r="DP32" s="660"/>
      <c r="DQ32" s="660"/>
      <c r="DR32" s="660"/>
      <c r="DS32" s="660"/>
      <c r="DT32" s="660"/>
      <c r="DU32" s="660"/>
      <c r="DV32" s="661"/>
      <c r="DW32" s="664" t="s">
        <v>134</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1429951</v>
      </c>
      <c r="S33" s="660"/>
      <c r="T33" s="660"/>
      <c r="U33" s="660"/>
      <c r="V33" s="660"/>
      <c r="W33" s="660"/>
      <c r="X33" s="660"/>
      <c r="Y33" s="661"/>
      <c r="Z33" s="662">
        <v>1.5</v>
      </c>
      <c r="AA33" s="662"/>
      <c r="AB33" s="662"/>
      <c r="AC33" s="662"/>
      <c r="AD33" s="663" t="s">
        <v>134</v>
      </c>
      <c r="AE33" s="663"/>
      <c r="AF33" s="663"/>
      <c r="AG33" s="663"/>
      <c r="AH33" s="663"/>
      <c r="AI33" s="663"/>
      <c r="AJ33" s="663"/>
      <c r="AK33" s="663"/>
      <c r="AL33" s="664" t="s">
        <v>134</v>
      </c>
      <c r="AM33" s="665"/>
      <c r="AN33" s="665"/>
      <c r="AO33" s="666"/>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4" t="s">
        <v>312</v>
      </c>
      <c r="CE33" s="675"/>
      <c r="CF33" s="675"/>
      <c r="CG33" s="675"/>
      <c r="CH33" s="675"/>
      <c r="CI33" s="675"/>
      <c r="CJ33" s="675"/>
      <c r="CK33" s="675"/>
      <c r="CL33" s="675"/>
      <c r="CM33" s="675"/>
      <c r="CN33" s="675"/>
      <c r="CO33" s="675"/>
      <c r="CP33" s="675"/>
      <c r="CQ33" s="676"/>
      <c r="CR33" s="659">
        <v>31716399</v>
      </c>
      <c r="CS33" s="695"/>
      <c r="CT33" s="695"/>
      <c r="CU33" s="695"/>
      <c r="CV33" s="695"/>
      <c r="CW33" s="695"/>
      <c r="CX33" s="695"/>
      <c r="CY33" s="696"/>
      <c r="CZ33" s="664">
        <v>32.799999999999997</v>
      </c>
      <c r="DA33" s="693"/>
      <c r="DB33" s="693"/>
      <c r="DC33" s="697"/>
      <c r="DD33" s="668">
        <v>22758358</v>
      </c>
      <c r="DE33" s="695"/>
      <c r="DF33" s="695"/>
      <c r="DG33" s="695"/>
      <c r="DH33" s="695"/>
      <c r="DI33" s="695"/>
      <c r="DJ33" s="695"/>
      <c r="DK33" s="696"/>
      <c r="DL33" s="668">
        <v>18731544</v>
      </c>
      <c r="DM33" s="695"/>
      <c r="DN33" s="695"/>
      <c r="DO33" s="695"/>
      <c r="DP33" s="695"/>
      <c r="DQ33" s="695"/>
      <c r="DR33" s="695"/>
      <c r="DS33" s="695"/>
      <c r="DT33" s="695"/>
      <c r="DU33" s="695"/>
      <c r="DV33" s="696"/>
      <c r="DW33" s="664">
        <v>32.799999999999997</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5578705</v>
      </c>
      <c r="S34" s="660"/>
      <c r="T34" s="660"/>
      <c r="U34" s="660"/>
      <c r="V34" s="660"/>
      <c r="W34" s="660"/>
      <c r="X34" s="660"/>
      <c r="Y34" s="661"/>
      <c r="Z34" s="662">
        <v>5.7</v>
      </c>
      <c r="AA34" s="662"/>
      <c r="AB34" s="662"/>
      <c r="AC34" s="662"/>
      <c r="AD34" s="663">
        <v>99429</v>
      </c>
      <c r="AE34" s="663"/>
      <c r="AF34" s="663"/>
      <c r="AG34" s="663"/>
      <c r="AH34" s="663"/>
      <c r="AI34" s="663"/>
      <c r="AJ34" s="663"/>
      <c r="AK34" s="663"/>
      <c r="AL34" s="664">
        <v>0.2</v>
      </c>
      <c r="AM34" s="665"/>
      <c r="AN34" s="665"/>
      <c r="AO34" s="666"/>
      <c r="AP34" s="210"/>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10368330</v>
      </c>
      <c r="CS34" s="660"/>
      <c r="CT34" s="660"/>
      <c r="CU34" s="660"/>
      <c r="CV34" s="660"/>
      <c r="CW34" s="660"/>
      <c r="CX34" s="660"/>
      <c r="CY34" s="661"/>
      <c r="CZ34" s="664">
        <v>10.7</v>
      </c>
      <c r="DA34" s="693"/>
      <c r="DB34" s="693"/>
      <c r="DC34" s="697"/>
      <c r="DD34" s="668">
        <v>8081711</v>
      </c>
      <c r="DE34" s="660"/>
      <c r="DF34" s="660"/>
      <c r="DG34" s="660"/>
      <c r="DH34" s="660"/>
      <c r="DI34" s="660"/>
      <c r="DJ34" s="660"/>
      <c r="DK34" s="661"/>
      <c r="DL34" s="668">
        <v>7506139</v>
      </c>
      <c r="DM34" s="660"/>
      <c r="DN34" s="660"/>
      <c r="DO34" s="660"/>
      <c r="DP34" s="660"/>
      <c r="DQ34" s="660"/>
      <c r="DR34" s="660"/>
      <c r="DS34" s="660"/>
      <c r="DT34" s="660"/>
      <c r="DU34" s="660"/>
      <c r="DV34" s="661"/>
      <c r="DW34" s="664">
        <v>13.2</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7771700</v>
      </c>
      <c r="S35" s="660"/>
      <c r="T35" s="660"/>
      <c r="U35" s="660"/>
      <c r="V35" s="660"/>
      <c r="W35" s="660"/>
      <c r="X35" s="660"/>
      <c r="Y35" s="661"/>
      <c r="Z35" s="662">
        <v>7.9</v>
      </c>
      <c r="AA35" s="662"/>
      <c r="AB35" s="662"/>
      <c r="AC35" s="662"/>
      <c r="AD35" s="663" t="s">
        <v>232</v>
      </c>
      <c r="AE35" s="663"/>
      <c r="AF35" s="663"/>
      <c r="AG35" s="663"/>
      <c r="AH35" s="663"/>
      <c r="AI35" s="663"/>
      <c r="AJ35" s="663"/>
      <c r="AK35" s="663"/>
      <c r="AL35" s="664" t="s">
        <v>134</v>
      </c>
      <c r="AM35" s="665"/>
      <c r="AN35" s="665"/>
      <c r="AO35" s="666"/>
      <c r="AP35" s="210"/>
      <c r="AQ35" s="732" t="s">
        <v>318</v>
      </c>
      <c r="AR35" s="733"/>
      <c r="AS35" s="733"/>
      <c r="AT35" s="733"/>
      <c r="AU35" s="733"/>
      <c r="AV35" s="733"/>
      <c r="AW35" s="733"/>
      <c r="AX35" s="733"/>
      <c r="AY35" s="734"/>
      <c r="AZ35" s="648">
        <v>12128414</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1065442</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929243</v>
      </c>
      <c r="CS35" s="695"/>
      <c r="CT35" s="695"/>
      <c r="CU35" s="695"/>
      <c r="CV35" s="695"/>
      <c r="CW35" s="695"/>
      <c r="CX35" s="695"/>
      <c r="CY35" s="696"/>
      <c r="CZ35" s="664">
        <v>1</v>
      </c>
      <c r="DA35" s="693"/>
      <c r="DB35" s="693"/>
      <c r="DC35" s="697"/>
      <c r="DD35" s="668">
        <v>813947</v>
      </c>
      <c r="DE35" s="695"/>
      <c r="DF35" s="695"/>
      <c r="DG35" s="695"/>
      <c r="DH35" s="695"/>
      <c r="DI35" s="695"/>
      <c r="DJ35" s="695"/>
      <c r="DK35" s="696"/>
      <c r="DL35" s="668">
        <v>813947</v>
      </c>
      <c r="DM35" s="695"/>
      <c r="DN35" s="695"/>
      <c r="DO35" s="695"/>
      <c r="DP35" s="695"/>
      <c r="DQ35" s="695"/>
      <c r="DR35" s="695"/>
      <c r="DS35" s="695"/>
      <c r="DT35" s="695"/>
      <c r="DU35" s="695"/>
      <c r="DV35" s="696"/>
      <c r="DW35" s="664">
        <v>1.4</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134</v>
      </c>
      <c r="S36" s="660"/>
      <c r="T36" s="660"/>
      <c r="U36" s="660"/>
      <c r="V36" s="660"/>
      <c r="W36" s="660"/>
      <c r="X36" s="660"/>
      <c r="Y36" s="661"/>
      <c r="Z36" s="662" t="s">
        <v>134</v>
      </c>
      <c r="AA36" s="662"/>
      <c r="AB36" s="662"/>
      <c r="AC36" s="662"/>
      <c r="AD36" s="663" t="s">
        <v>134</v>
      </c>
      <c r="AE36" s="663"/>
      <c r="AF36" s="663"/>
      <c r="AG36" s="663"/>
      <c r="AH36" s="663"/>
      <c r="AI36" s="663"/>
      <c r="AJ36" s="663"/>
      <c r="AK36" s="663"/>
      <c r="AL36" s="664" t="s">
        <v>134</v>
      </c>
      <c r="AM36" s="665"/>
      <c r="AN36" s="665"/>
      <c r="AO36" s="666"/>
      <c r="AQ36" s="736" t="s">
        <v>322</v>
      </c>
      <c r="AR36" s="737"/>
      <c r="AS36" s="737"/>
      <c r="AT36" s="737"/>
      <c r="AU36" s="737"/>
      <c r="AV36" s="737"/>
      <c r="AW36" s="737"/>
      <c r="AX36" s="737"/>
      <c r="AY36" s="738"/>
      <c r="AZ36" s="659">
        <v>2095369</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933660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5198549</v>
      </c>
      <c r="CS36" s="660"/>
      <c r="CT36" s="660"/>
      <c r="CU36" s="660"/>
      <c r="CV36" s="660"/>
      <c r="CW36" s="660"/>
      <c r="CX36" s="660"/>
      <c r="CY36" s="661"/>
      <c r="CZ36" s="664">
        <v>5.4</v>
      </c>
      <c r="DA36" s="693"/>
      <c r="DB36" s="693"/>
      <c r="DC36" s="697"/>
      <c r="DD36" s="668">
        <v>4736252</v>
      </c>
      <c r="DE36" s="660"/>
      <c r="DF36" s="660"/>
      <c r="DG36" s="660"/>
      <c r="DH36" s="660"/>
      <c r="DI36" s="660"/>
      <c r="DJ36" s="660"/>
      <c r="DK36" s="661"/>
      <c r="DL36" s="668">
        <v>2956649</v>
      </c>
      <c r="DM36" s="660"/>
      <c r="DN36" s="660"/>
      <c r="DO36" s="660"/>
      <c r="DP36" s="660"/>
      <c r="DQ36" s="660"/>
      <c r="DR36" s="660"/>
      <c r="DS36" s="660"/>
      <c r="DT36" s="660"/>
      <c r="DU36" s="660"/>
      <c r="DV36" s="661"/>
      <c r="DW36" s="664">
        <v>5.2</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3806400</v>
      </c>
      <c r="S37" s="660"/>
      <c r="T37" s="660"/>
      <c r="U37" s="660"/>
      <c r="V37" s="660"/>
      <c r="W37" s="660"/>
      <c r="X37" s="660"/>
      <c r="Y37" s="661"/>
      <c r="Z37" s="662">
        <v>3.9</v>
      </c>
      <c r="AA37" s="662"/>
      <c r="AB37" s="662"/>
      <c r="AC37" s="662"/>
      <c r="AD37" s="663" t="s">
        <v>134</v>
      </c>
      <c r="AE37" s="663"/>
      <c r="AF37" s="663"/>
      <c r="AG37" s="663"/>
      <c r="AH37" s="663"/>
      <c r="AI37" s="663"/>
      <c r="AJ37" s="663"/>
      <c r="AK37" s="663"/>
      <c r="AL37" s="664" t="s">
        <v>134</v>
      </c>
      <c r="AM37" s="665"/>
      <c r="AN37" s="665"/>
      <c r="AO37" s="666"/>
      <c r="AQ37" s="736" t="s">
        <v>326</v>
      </c>
      <c r="AR37" s="737"/>
      <c r="AS37" s="737"/>
      <c r="AT37" s="737"/>
      <c r="AU37" s="737"/>
      <c r="AV37" s="737"/>
      <c r="AW37" s="737"/>
      <c r="AX37" s="737"/>
      <c r="AY37" s="738"/>
      <c r="AZ37" s="659">
        <v>500000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30050</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11262</v>
      </c>
      <c r="CS37" s="695"/>
      <c r="CT37" s="695"/>
      <c r="CU37" s="695"/>
      <c r="CV37" s="695"/>
      <c r="CW37" s="695"/>
      <c r="CX37" s="695"/>
      <c r="CY37" s="696"/>
      <c r="CZ37" s="664">
        <v>0</v>
      </c>
      <c r="DA37" s="693"/>
      <c r="DB37" s="693"/>
      <c r="DC37" s="697"/>
      <c r="DD37" s="668">
        <v>11262</v>
      </c>
      <c r="DE37" s="695"/>
      <c r="DF37" s="695"/>
      <c r="DG37" s="695"/>
      <c r="DH37" s="695"/>
      <c r="DI37" s="695"/>
      <c r="DJ37" s="695"/>
      <c r="DK37" s="696"/>
      <c r="DL37" s="668">
        <v>11252</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98198247</v>
      </c>
      <c r="S38" s="740"/>
      <c r="T38" s="740"/>
      <c r="U38" s="740"/>
      <c r="V38" s="740"/>
      <c r="W38" s="740"/>
      <c r="X38" s="740"/>
      <c r="Y38" s="741"/>
      <c r="Z38" s="742">
        <v>100</v>
      </c>
      <c r="AA38" s="742"/>
      <c r="AB38" s="742"/>
      <c r="AC38" s="742"/>
      <c r="AD38" s="743">
        <v>53266214</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207447</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44744</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9862772</v>
      </c>
      <c r="CS38" s="660"/>
      <c r="CT38" s="660"/>
      <c r="CU38" s="660"/>
      <c r="CV38" s="660"/>
      <c r="CW38" s="660"/>
      <c r="CX38" s="660"/>
      <c r="CY38" s="661"/>
      <c r="CZ38" s="664">
        <v>10.199999999999999</v>
      </c>
      <c r="DA38" s="693"/>
      <c r="DB38" s="693"/>
      <c r="DC38" s="697"/>
      <c r="DD38" s="668">
        <v>8384787</v>
      </c>
      <c r="DE38" s="660"/>
      <c r="DF38" s="660"/>
      <c r="DG38" s="660"/>
      <c r="DH38" s="660"/>
      <c r="DI38" s="660"/>
      <c r="DJ38" s="660"/>
      <c r="DK38" s="661"/>
      <c r="DL38" s="668">
        <v>7376075</v>
      </c>
      <c r="DM38" s="660"/>
      <c r="DN38" s="660"/>
      <c r="DO38" s="660"/>
      <c r="DP38" s="660"/>
      <c r="DQ38" s="660"/>
      <c r="DR38" s="660"/>
      <c r="DS38" s="660"/>
      <c r="DT38" s="660"/>
      <c r="DU38" s="660"/>
      <c r="DV38" s="661"/>
      <c r="DW38" s="664">
        <v>12.9</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v>205752</v>
      </c>
      <c r="BA39" s="660"/>
      <c r="BB39" s="660"/>
      <c r="BC39" s="660"/>
      <c r="BD39" s="695"/>
      <c r="BE39" s="695"/>
      <c r="BF39" s="718"/>
      <c r="BG39" s="750" t="s">
        <v>334</v>
      </c>
      <c r="BH39" s="751"/>
      <c r="BI39" s="751"/>
      <c r="BJ39" s="751"/>
      <c r="BK39" s="751"/>
      <c r="BL39" s="211"/>
      <c r="BM39" s="675" t="s">
        <v>335</v>
      </c>
      <c r="BN39" s="675"/>
      <c r="BO39" s="675"/>
      <c r="BP39" s="675"/>
      <c r="BQ39" s="675"/>
      <c r="BR39" s="675"/>
      <c r="BS39" s="675"/>
      <c r="BT39" s="675"/>
      <c r="BU39" s="676"/>
      <c r="BV39" s="659">
        <v>100</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670243</v>
      </c>
      <c r="CS39" s="695"/>
      <c r="CT39" s="695"/>
      <c r="CU39" s="695"/>
      <c r="CV39" s="695"/>
      <c r="CW39" s="695"/>
      <c r="CX39" s="695"/>
      <c r="CY39" s="696"/>
      <c r="CZ39" s="664">
        <v>0.7</v>
      </c>
      <c r="DA39" s="693"/>
      <c r="DB39" s="693"/>
      <c r="DC39" s="697"/>
      <c r="DD39" s="668">
        <v>659977</v>
      </c>
      <c r="DE39" s="695"/>
      <c r="DF39" s="695"/>
      <c r="DG39" s="695"/>
      <c r="DH39" s="695"/>
      <c r="DI39" s="695"/>
      <c r="DJ39" s="695"/>
      <c r="DK39" s="696"/>
      <c r="DL39" s="668" t="s">
        <v>232</v>
      </c>
      <c r="DM39" s="695"/>
      <c r="DN39" s="695"/>
      <c r="DO39" s="695"/>
      <c r="DP39" s="695"/>
      <c r="DQ39" s="695"/>
      <c r="DR39" s="695"/>
      <c r="DS39" s="695"/>
      <c r="DT39" s="695"/>
      <c r="DU39" s="695"/>
      <c r="DV39" s="696"/>
      <c r="DW39" s="664" t="s">
        <v>232</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1617779</v>
      </c>
      <c r="BA40" s="660"/>
      <c r="BB40" s="660"/>
      <c r="BC40" s="660"/>
      <c r="BD40" s="695"/>
      <c r="BE40" s="695"/>
      <c r="BF40" s="718"/>
      <c r="BG40" s="750"/>
      <c r="BH40" s="751"/>
      <c r="BI40" s="751"/>
      <c r="BJ40" s="751"/>
      <c r="BK40" s="751"/>
      <c r="BL40" s="211"/>
      <c r="BM40" s="675" t="s">
        <v>338</v>
      </c>
      <c r="BN40" s="675"/>
      <c r="BO40" s="675"/>
      <c r="BP40" s="675"/>
      <c r="BQ40" s="675"/>
      <c r="BR40" s="675"/>
      <c r="BS40" s="675"/>
      <c r="BT40" s="675"/>
      <c r="BU40" s="676"/>
      <c r="BV40" s="659">
        <v>113</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4687262</v>
      </c>
      <c r="CS40" s="660"/>
      <c r="CT40" s="660"/>
      <c r="CU40" s="660"/>
      <c r="CV40" s="660"/>
      <c r="CW40" s="660"/>
      <c r="CX40" s="660"/>
      <c r="CY40" s="661"/>
      <c r="CZ40" s="664">
        <v>4.8</v>
      </c>
      <c r="DA40" s="693"/>
      <c r="DB40" s="693"/>
      <c r="DC40" s="697"/>
      <c r="DD40" s="668">
        <v>81684</v>
      </c>
      <c r="DE40" s="660"/>
      <c r="DF40" s="660"/>
      <c r="DG40" s="660"/>
      <c r="DH40" s="660"/>
      <c r="DI40" s="660"/>
      <c r="DJ40" s="660"/>
      <c r="DK40" s="661"/>
      <c r="DL40" s="668">
        <v>78734</v>
      </c>
      <c r="DM40" s="660"/>
      <c r="DN40" s="660"/>
      <c r="DO40" s="660"/>
      <c r="DP40" s="660"/>
      <c r="DQ40" s="660"/>
      <c r="DR40" s="660"/>
      <c r="DS40" s="660"/>
      <c r="DT40" s="660"/>
      <c r="DU40" s="660"/>
      <c r="DV40" s="661"/>
      <c r="DW40" s="664">
        <v>0.1</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7502067</v>
      </c>
      <c r="BA41" s="740"/>
      <c r="BB41" s="740"/>
      <c r="BC41" s="740"/>
      <c r="BD41" s="729"/>
      <c r="BE41" s="729"/>
      <c r="BF41" s="731"/>
      <c r="BG41" s="752"/>
      <c r="BH41" s="753"/>
      <c r="BI41" s="753"/>
      <c r="BJ41" s="753"/>
      <c r="BK41" s="753"/>
      <c r="BL41" s="212"/>
      <c r="BM41" s="684" t="s">
        <v>341</v>
      </c>
      <c r="BN41" s="684"/>
      <c r="BO41" s="684"/>
      <c r="BP41" s="684"/>
      <c r="BQ41" s="684"/>
      <c r="BR41" s="684"/>
      <c r="BS41" s="684"/>
      <c r="BT41" s="684"/>
      <c r="BU41" s="685"/>
      <c r="BV41" s="739">
        <v>398</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343</v>
      </c>
      <c r="CS41" s="695"/>
      <c r="CT41" s="695"/>
      <c r="CU41" s="695"/>
      <c r="CV41" s="695"/>
      <c r="CW41" s="695"/>
      <c r="CX41" s="695"/>
      <c r="CY41" s="696"/>
      <c r="CZ41" s="664" t="s">
        <v>232</v>
      </c>
      <c r="DA41" s="693"/>
      <c r="DB41" s="693"/>
      <c r="DC41" s="697"/>
      <c r="DD41" s="668" t="s">
        <v>343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5" t="s">
        <v>344</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6" t="s">
        <v>345</v>
      </c>
      <c r="CE42" s="657"/>
      <c r="CF42" s="657"/>
      <c r="CG42" s="657"/>
      <c r="CH42" s="657"/>
      <c r="CI42" s="657"/>
      <c r="CJ42" s="657"/>
      <c r="CK42" s="657"/>
      <c r="CL42" s="657"/>
      <c r="CM42" s="657"/>
      <c r="CN42" s="657"/>
      <c r="CO42" s="657"/>
      <c r="CP42" s="657"/>
      <c r="CQ42" s="658"/>
      <c r="CR42" s="659">
        <v>9665509</v>
      </c>
      <c r="CS42" s="660"/>
      <c r="CT42" s="660"/>
      <c r="CU42" s="660"/>
      <c r="CV42" s="660"/>
      <c r="CW42" s="660"/>
      <c r="CX42" s="660"/>
      <c r="CY42" s="661"/>
      <c r="CZ42" s="664">
        <v>10</v>
      </c>
      <c r="DA42" s="665"/>
      <c r="DB42" s="665"/>
      <c r="DC42" s="760"/>
      <c r="DD42" s="668">
        <v>4199756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5" t="s">
        <v>346</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6" t="s">
        <v>347</v>
      </c>
      <c r="CE43" s="657"/>
      <c r="CF43" s="657"/>
      <c r="CG43" s="657"/>
      <c r="CH43" s="657"/>
      <c r="CI43" s="657"/>
      <c r="CJ43" s="657"/>
      <c r="CK43" s="657"/>
      <c r="CL43" s="657"/>
      <c r="CM43" s="657"/>
      <c r="CN43" s="657"/>
      <c r="CO43" s="657"/>
      <c r="CP43" s="657"/>
      <c r="CQ43" s="658"/>
      <c r="CR43" s="659">
        <v>371652</v>
      </c>
      <c r="CS43" s="695"/>
      <c r="CT43" s="695"/>
      <c r="CU43" s="695"/>
      <c r="CV43" s="695"/>
      <c r="CW43" s="695"/>
      <c r="CX43" s="695"/>
      <c r="CY43" s="696"/>
      <c r="CZ43" s="664">
        <v>0.4</v>
      </c>
      <c r="DA43" s="693"/>
      <c r="DB43" s="693"/>
      <c r="DC43" s="697"/>
      <c r="DD43" s="668">
        <v>370454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16" t="s">
        <v>348</v>
      </c>
      <c r="CD44" s="771" t="s">
        <v>299</v>
      </c>
      <c r="CE44" s="772"/>
      <c r="CF44" s="656" t="s">
        <v>349</v>
      </c>
      <c r="CG44" s="657"/>
      <c r="CH44" s="657"/>
      <c r="CI44" s="657"/>
      <c r="CJ44" s="657"/>
      <c r="CK44" s="657"/>
      <c r="CL44" s="657"/>
      <c r="CM44" s="657"/>
      <c r="CN44" s="657"/>
      <c r="CO44" s="657"/>
      <c r="CP44" s="657"/>
      <c r="CQ44" s="658"/>
      <c r="CR44" s="659">
        <v>9615870</v>
      </c>
      <c r="CS44" s="660"/>
      <c r="CT44" s="660"/>
      <c r="CU44" s="660"/>
      <c r="CV44" s="660"/>
      <c r="CW44" s="660"/>
      <c r="CX44" s="660"/>
      <c r="CY44" s="661"/>
      <c r="CZ44" s="664">
        <v>9.9</v>
      </c>
      <c r="DA44" s="665"/>
      <c r="DB44" s="665"/>
      <c r="DC44" s="760"/>
      <c r="DD44" s="668">
        <v>4190380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2653964</v>
      </c>
      <c r="CS45" s="695"/>
      <c r="CT45" s="695"/>
      <c r="CU45" s="695"/>
      <c r="CV45" s="695"/>
      <c r="CW45" s="695"/>
      <c r="CX45" s="695"/>
      <c r="CY45" s="696"/>
      <c r="CZ45" s="664">
        <v>2.7</v>
      </c>
      <c r="DA45" s="693"/>
      <c r="DB45" s="693"/>
      <c r="DC45" s="697"/>
      <c r="DD45" s="668">
        <v>267898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6579918</v>
      </c>
      <c r="CS46" s="660"/>
      <c r="CT46" s="660"/>
      <c r="CU46" s="660"/>
      <c r="CV46" s="660"/>
      <c r="CW46" s="660"/>
      <c r="CX46" s="660"/>
      <c r="CY46" s="661"/>
      <c r="CZ46" s="664">
        <v>6.8</v>
      </c>
      <c r="DA46" s="665"/>
      <c r="DB46" s="665"/>
      <c r="DC46" s="760"/>
      <c r="DD46" s="668">
        <v>3895176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49639</v>
      </c>
      <c r="CS47" s="695"/>
      <c r="CT47" s="695"/>
      <c r="CU47" s="695"/>
      <c r="CV47" s="695"/>
      <c r="CW47" s="695"/>
      <c r="CX47" s="695"/>
      <c r="CY47" s="696"/>
      <c r="CZ47" s="664">
        <v>0.1</v>
      </c>
      <c r="DA47" s="693"/>
      <c r="DB47" s="693"/>
      <c r="DC47" s="697"/>
      <c r="DD47" s="668">
        <v>9376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343</v>
      </c>
      <c r="CS48" s="660"/>
      <c r="CT48" s="660"/>
      <c r="CU48" s="660"/>
      <c r="CV48" s="660"/>
      <c r="CW48" s="660"/>
      <c r="CX48" s="660"/>
      <c r="CY48" s="661"/>
      <c r="CZ48" s="664" t="s">
        <v>232</v>
      </c>
      <c r="DA48" s="665"/>
      <c r="DB48" s="665"/>
      <c r="DC48" s="760"/>
      <c r="DD48" s="668" t="s">
        <v>343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96768221</v>
      </c>
      <c r="CS49" s="729"/>
      <c r="CT49" s="729"/>
      <c r="CU49" s="729"/>
      <c r="CV49" s="729"/>
      <c r="CW49" s="729"/>
      <c r="CX49" s="729"/>
      <c r="CY49" s="761"/>
      <c r="CZ49" s="744">
        <v>100</v>
      </c>
      <c r="DA49" s="762"/>
      <c r="DB49" s="762"/>
      <c r="DC49" s="763"/>
      <c r="DD49" s="764">
        <v>64575541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1LJkhflJ4dGFfXQX5a9qhpqmNx4AhPddke7lRJAk064aS63Vvd+UtM6wkFoWxKbbbta81UuNbV4uBC8t2YDdWA==" saltValue="V03S0sT/wgnE2HtMt+Qvw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355</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06" t="s">
        <v>356</v>
      </c>
      <c r="DK2" s="807"/>
      <c r="DL2" s="807"/>
      <c r="DM2" s="807"/>
      <c r="DN2" s="807"/>
      <c r="DO2" s="808"/>
      <c r="DP2" s="225"/>
      <c r="DQ2" s="806" t="s">
        <v>357</v>
      </c>
      <c r="DR2" s="807"/>
      <c r="DS2" s="807"/>
      <c r="DT2" s="807"/>
      <c r="DU2" s="807"/>
      <c r="DV2" s="807"/>
      <c r="DW2" s="807"/>
      <c r="DX2" s="807"/>
      <c r="DY2" s="807"/>
      <c r="DZ2" s="808"/>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28"/>
      <c r="BA4" s="228"/>
      <c r="BB4" s="228"/>
      <c r="BC4" s="228"/>
      <c r="BD4" s="228"/>
      <c r="BE4" s="229"/>
      <c r="BF4" s="229"/>
      <c r="BG4" s="229"/>
      <c r="BH4" s="229"/>
      <c r="BI4" s="229"/>
      <c r="BJ4" s="229"/>
      <c r="BK4" s="229"/>
      <c r="BL4" s="229"/>
      <c r="BM4" s="229"/>
      <c r="BN4" s="229"/>
      <c r="BO4" s="229"/>
      <c r="BP4" s="229"/>
      <c r="BQ4" s="228" t="s">
        <v>359</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2"/>
      <c r="BA5" s="232"/>
      <c r="BB5" s="232"/>
      <c r="BC5" s="232"/>
      <c r="BD5" s="232"/>
      <c r="BE5" s="233"/>
      <c r="BF5" s="233"/>
      <c r="BG5" s="233"/>
      <c r="BH5" s="233"/>
      <c r="BI5" s="233"/>
      <c r="BJ5" s="233"/>
      <c r="BK5" s="233"/>
      <c r="BL5" s="233"/>
      <c r="BM5" s="233"/>
      <c r="BN5" s="233"/>
      <c r="BO5" s="233"/>
      <c r="BP5" s="233"/>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0"/>
    </row>
    <row r="6" spans="1:131" s="231"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28"/>
      <c r="BA6" s="228"/>
      <c r="BB6" s="228"/>
      <c r="BC6" s="228"/>
      <c r="BD6" s="228"/>
      <c r="BE6" s="229"/>
      <c r="BF6" s="229"/>
      <c r="BG6" s="229"/>
      <c r="BH6" s="229"/>
      <c r="BI6" s="229"/>
      <c r="BJ6" s="229"/>
      <c r="BK6" s="229"/>
      <c r="BL6" s="229"/>
      <c r="BM6" s="229"/>
      <c r="BN6" s="229"/>
      <c r="BO6" s="229"/>
      <c r="BP6" s="22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0"/>
    </row>
    <row r="7" spans="1:131" s="231" customFormat="1" ht="26.25" customHeight="1" thickTop="1" x14ac:dyDescent="0.15">
      <c r="A7" s="234">
        <v>1</v>
      </c>
      <c r="B7" s="791" t="s">
        <v>377</v>
      </c>
      <c r="C7" s="792"/>
      <c r="D7" s="792"/>
      <c r="E7" s="792"/>
      <c r="F7" s="792"/>
      <c r="G7" s="792"/>
      <c r="H7" s="792"/>
      <c r="I7" s="792"/>
      <c r="J7" s="792"/>
      <c r="K7" s="792"/>
      <c r="L7" s="792"/>
      <c r="M7" s="792"/>
      <c r="N7" s="792"/>
      <c r="O7" s="792"/>
      <c r="P7" s="793"/>
      <c r="Q7" s="794">
        <v>98051</v>
      </c>
      <c r="R7" s="795"/>
      <c r="S7" s="795"/>
      <c r="T7" s="795"/>
      <c r="U7" s="795"/>
      <c r="V7" s="795">
        <v>96708</v>
      </c>
      <c r="W7" s="795"/>
      <c r="X7" s="795"/>
      <c r="Y7" s="795"/>
      <c r="Z7" s="795"/>
      <c r="AA7" s="795">
        <v>1343</v>
      </c>
      <c r="AB7" s="795"/>
      <c r="AC7" s="795"/>
      <c r="AD7" s="795"/>
      <c r="AE7" s="796"/>
      <c r="AF7" s="797">
        <v>1047</v>
      </c>
      <c r="AG7" s="798"/>
      <c r="AH7" s="798"/>
      <c r="AI7" s="798"/>
      <c r="AJ7" s="799"/>
      <c r="AK7" s="834">
        <v>2026</v>
      </c>
      <c r="AL7" s="835"/>
      <c r="AM7" s="835"/>
      <c r="AN7" s="835"/>
      <c r="AO7" s="835"/>
      <c r="AP7" s="835">
        <v>122670</v>
      </c>
      <c r="AQ7" s="835"/>
      <c r="AR7" s="835"/>
      <c r="AS7" s="835"/>
      <c r="AT7" s="835"/>
      <c r="AU7" s="836"/>
      <c r="AV7" s="836"/>
      <c r="AW7" s="836"/>
      <c r="AX7" s="836"/>
      <c r="AY7" s="837"/>
      <c r="AZ7" s="228"/>
      <c r="BA7" s="228"/>
      <c r="BB7" s="228"/>
      <c r="BC7" s="228"/>
      <c r="BD7" s="228"/>
      <c r="BE7" s="229"/>
      <c r="BF7" s="229"/>
      <c r="BG7" s="229"/>
      <c r="BH7" s="229"/>
      <c r="BI7" s="229"/>
      <c r="BJ7" s="229"/>
      <c r="BK7" s="229"/>
      <c r="BL7" s="229"/>
      <c r="BM7" s="229"/>
      <c r="BN7" s="229"/>
      <c r="BO7" s="229"/>
      <c r="BP7" s="229"/>
      <c r="BQ7" s="235">
        <v>1</v>
      </c>
      <c r="BR7" s="236"/>
      <c r="BS7" s="838" t="s">
        <v>586</v>
      </c>
      <c r="BT7" s="839"/>
      <c r="BU7" s="839"/>
      <c r="BV7" s="839"/>
      <c r="BW7" s="839"/>
      <c r="BX7" s="839"/>
      <c r="BY7" s="839"/>
      <c r="BZ7" s="839"/>
      <c r="CA7" s="839"/>
      <c r="CB7" s="839"/>
      <c r="CC7" s="839"/>
      <c r="CD7" s="839"/>
      <c r="CE7" s="839"/>
      <c r="CF7" s="839"/>
      <c r="CG7" s="840"/>
      <c r="CH7" s="831">
        <v>8</v>
      </c>
      <c r="CI7" s="832"/>
      <c r="CJ7" s="832"/>
      <c r="CK7" s="832"/>
      <c r="CL7" s="833"/>
      <c r="CM7" s="831">
        <v>270</v>
      </c>
      <c r="CN7" s="832"/>
      <c r="CO7" s="832"/>
      <c r="CP7" s="832"/>
      <c r="CQ7" s="833"/>
      <c r="CR7" s="831">
        <v>170</v>
      </c>
      <c r="CS7" s="832"/>
      <c r="CT7" s="832"/>
      <c r="CU7" s="832"/>
      <c r="CV7" s="833"/>
      <c r="CW7" s="831">
        <v>0</v>
      </c>
      <c r="CX7" s="832"/>
      <c r="CY7" s="832"/>
      <c r="CZ7" s="832"/>
      <c r="DA7" s="833"/>
      <c r="DB7" s="831">
        <v>0</v>
      </c>
      <c r="DC7" s="832"/>
      <c r="DD7" s="832"/>
      <c r="DE7" s="832"/>
      <c r="DF7" s="833"/>
      <c r="DG7" s="831" t="s">
        <v>526</v>
      </c>
      <c r="DH7" s="832"/>
      <c r="DI7" s="832"/>
      <c r="DJ7" s="832"/>
      <c r="DK7" s="833"/>
      <c r="DL7" s="831" t="s">
        <v>526</v>
      </c>
      <c r="DM7" s="832"/>
      <c r="DN7" s="832"/>
      <c r="DO7" s="832"/>
      <c r="DP7" s="833"/>
      <c r="DQ7" s="831" t="s">
        <v>526</v>
      </c>
      <c r="DR7" s="832"/>
      <c r="DS7" s="832"/>
      <c r="DT7" s="832"/>
      <c r="DU7" s="833"/>
      <c r="DV7" s="812"/>
      <c r="DW7" s="813"/>
      <c r="DX7" s="813"/>
      <c r="DY7" s="813"/>
      <c r="DZ7" s="814"/>
      <c r="EA7" s="230"/>
    </row>
    <row r="8" spans="1:131" s="231" customFormat="1" ht="26.25" customHeight="1" x14ac:dyDescent="0.15">
      <c r="A8" s="237">
        <v>2</v>
      </c>
      <c r="B8" s="815" t="s">
        <v>378</v>
      </c>
      <c r="C8" s="816"/>
      <c r="D8" s="816"/>
      <c r="E8" s="816"/>
      <c r="F8" s="816"/>
      <c r="G8" s="816"/>
      <c r="H8" s="816"/>
      <c r="I8" s="816"/>
      <c r="J8" s="816"/>
      <c r="K8" s="816"/>
      <c r="L8" s="816"/>
      <c r="M8" s="816"/>
      <c r="N8" s="816"/>
      <c r="O8" s="816"/>
      <c r="P8" s="817"/>
      <c r="Q8" s="818">
        <v>9</v>
      </c>
      <c r="R8" s="819"/>
      <c r="S8" s="819"/>
      <c r="T8" s="819"/>
      <c r="U8" s="819"/>
      <c r="V8" s="819">
        <v>9</v>
      </c>
      <c r="W8" s="819"/>
      <c r="X8" s="819"/>
      <c r="Y8" s="819"/>
      <c r="Z8" s="819"/>
      <c r="AA8" s="819">
        <v>0</v>
      </c>
      <c r="AB8" s="819"/>
      <c r="AC8" s="819"/>
      <c r="AD8" s="819"/>
      <c r="AE8" s="820"/>
      <c r="AF8" s="821">
        <v>0</v>
      </c>
      <c r="AG8" s="822"/>
      <c r="AH8" s="822"/>
      <c r="AI8" s="822"/>
      <c r="AJ8" s="823"/>
      <c r="AK8" s="824">
        <v>9</v>
      </c>
      <c r="AL8" s="825"/>
      <c r="AM8" s="825"/>
      <c r="AN8" s="825"/>
      <c r="AO8" s="825"/>
      <c r="AP8" s="825">
        <v>0</v>
      </c>
      <c r="AQ8" s="825"/>
      <c r="AR8" s="825"/>
      <c r="AS8" s="825"/>
      <c r="AT8" s="825"/>
      <c r="AU8" s="826"/>
      <c r="AV8" s="826"/>
      <c r="AW8" s="826"/>
      <c r="AX8" s="826"/>
      <c r="AY8" s="827"/>
      <c r="AZ8" s="228"/>
      <c r="BA8" s="228"/>
      <c r="BB8" s="228"/>
      <c r="BC8" s="228"/>
      <c r="BD8" s="228"/>
      <c r="BE8" s="229"/>
      <c r="BF8" s="229"/>
      <c r="BG8" s="229"/>
      <c r="BH8" s="229"/>
      <c r="BI8" s="229"/>
      <c r="BJ8" s="229"/>
      <c r="BK8" s="229"/>
      <c r="BL8" s="229"/>
      <c r="BM8" s="229"/>
      <c r="BN8" s="229"/>
      <c r="BO8" s="229"/>
      <c r="BP8" s="229"/>
      <c r="BQ8" s="238">
        <v>2</v>
      </c>
      <c r="BR8" s="239"/>
      <c r="BS8" s="828" t="s">
        <v>587</v>
      </c>
      <c r="BT8" s="829"/>
      <c r="BU8" s="829"/>
      <c r="BV8" s="829"/>
      <c r="BW8" s="829"/>
      <c r="BX8" s="829"/>
      <c r="BY8" s="829"/>
      <c r="BZ8" s="829"/>
      <c r="CA8" s="829"/>
      <c r="CB8" s="829"/>
      <c r="CC8" s="829"/>
      <c r="CD8" s="829"/>
      <c r="CE8" s="829"/>
      <c r="CF8" s="829"/>
      <c r="CG8" s="830"/>
      <c r="CH8" s="841">
        <v>0</v>
      </c>
      <c r="CI8" s="842"/>
      <c r="CJ8" s="842"/>
      <c r="CK8" s="842"/>
      <c r="CL8" s="843"/>
      <c r="CM8" s="841">
        <v>37</v>
      </c>
      <c r="CN8" s="842"/>
      <c r="CO8" s="842"/>
      <c r="CP8" s="842"/>
      <c r="CQ8" s="843"/>
      <c r="CR8" s="841">
        <v>30</v>
      </c>
      <c r="CS8" s="842"/>
      <c r="CT8" s="842"/>
      <c r="CU8" s="842"/>
      <c r="CV8" s="843"/>
      <c r="CW8" s="841">
        <v>90</v>
      </c>
      <c r="CX8" s="842"/>
      <c r="CY8" s="842"/>
      <c r="CZ8" s="842"/>
      <c r="DA8" s="843"/>
      <c r="DB8" s="841">
        <v>0</v>
      </c>
      <c r="DC8" s="842"/>
      <c r="DD8" s="842"/>
      <c r="DE8" s="842"/>
      <c r="DF8" s="843"/>
      <c r="DG8" s="841" t="s">
        <v>526</v>
      </c>
      <c r="DH8" s="842"/>
      <c r="DI8" s="842"/>
      <c r="DJ8" s="842"/>
      <c r="DK8" s="843"/>
      <c r="DL8" s="841" t="s">
        <v>526</v>
      </c>
      <c r="DM8" s="842"/>
      <c r="DN8" s="842"/>
      <c r="DO8" s="842"/>
      <c r="DP8" s="843"/>
      <c r="DQ8" s="841" t="s">
        <v>526</v>
      </c>
      <c r="DR8" s="842"/>
      <c r="DS8" s="842"/>
      <c r="DT8" s="842"/>
      <c r="DU8" s="843"/>
      <c r="DV8" s="844"/>
      <c r="DW8" s="845"/>
      <c r="DX8" s="845"/>
      <c r="DY8" s="845"/>
      <c r="DZ8" s="846"/>
      <c r="EA8" s="230"/>
    </row>
    <row r="9" spans="1:131" s="231" customFormat="1" ht="26.25" customHeight="1" x14ac:dyDescent="0.15">
      <c r="A9" s="237">
        <v>3</v>
      </c>
      <c r="B9" s="815" t="s">
        <v>379</v>
      </c>
      <c r="C9" s="816"/>
      <c r="D9" s="816"/>
      <c r="E9" s="816"/>
      <c r="F9" s="816"/>
      <c r="G9" s="816"/>
      <c r="H9" s="816"/>
      <c r="I9" s="816"/>
      <c r="J9" s="816"/>
      <c r="K9" s="816"/>
      <c r="L9" s="816"/>
      <c r="M9" s="816"/>
      <c r="N9" s="816"/>
      <c r="O9" s="816"/>
      <c r="P9" s="817"/>
      <c r="Q9" s="818">
        <v>25</v>
      </c>
      <c r="R9" s="819"/>
      <c r="S9" s="819"/>
      <c r="T9" s="819"/>
      <c r="U9" s="819"/>
      <c r="V9" s="819">
        <v>22</v>
      </c>
      <c r="W9" s="819"/>
      <c r="X9" s="819"/>
      <c r="Y9" s="819"/>
      <c r="Z9" s="819"/>
      <c r="AA9" s="819">
        <v>3</v>
      </c>
      <c r="AB9" s="819"/>
      <c r="AC9" s="819"/>
      <c r="AD9" s="819"/>
      <c r="AE9" s="820"/>
      <c r="AF9" s="821">
        <v>3</v>
      </c>
      <c r="AG9" s="822"/>
      <c r="AH9" s="822"/>
      <c r="AI9" s="822"/>
      <c r="AJ9" s="823"/>
      <c r="AK9" s="824">
        <v>6</v>
      </c>
      <c r="AL9" s="825"/>
      <c r="AM9" s="825"/>
      <c r="AN9" s="825"/>
      <c r="AO9" s="825"/>
      <c r="AP9" s="825">
        <v>0</v>
      </c>
      <c r="AQ9" s="825"/>
      <c r="AR9" s="825"/>
      <c r="AS9" s="825"/>
      <c r="AT9" s="825"/>
      <c r="AU9" s="826"/>
      <c r="AV9" s="826"/>
      <c r="AW9" s="826"/>
      <c r="AX9" s="826"/>
      <c r="AY9" s="827"/>
      <c r="AZ9" s="228"/>
      <c r="BA9" s="228"/>
      <c r="BB9" s="228"/>
      <c r="BC9" s="228"/>
      <c r="BD9" s="228"/>
      <c r="BE9" s="229"/>
      <c r="BF9" s="229"/>
      <c r="BG9" s="229"/>
      <c r="BH9" s="229"/>
      <c r="BI9" s="229"/>
      <c r="BJ9" s="229"/>
      <c r="BK9" s="229"/>
      <c r="BL9" s="229"/>
      <c r="BM9" s="229"/>
      <c r="BN9" s="229"/>
      <c r="BO9" s="229"/>
      <c r="BP9" s="229"/>
      <c r="BQ9" s="238">
        <v>3</v>
      </c>
      <c r="BR9" s="239" t="s">
        <v>599</v>
      </c>
      <c r="BS9" s="828" t="s">
        <v>588</v>
      </c>
      <c r="BT9" s="829"/>
      <c r="BU9" s="829"/>
      <c r="BV9" s="829"/>
      <c r="BW9" s="829"/>
      <c r="BX9" s="829"/>
      <c r="BY9" s="829"/>
      <c r="BZ9" s="829"/>
      <c r="CA9" s="829"/>
      <c r="CB9" s="829"/>
      <c r="CC9" s="829"/>
      <c r="CD9" s="829"/>
      <c r="CE9" s="829"/>
      <c r="CF9" s="829"/>
      <c r="CG9" s="830"/>
      <c r="CH9" s="841">
        <v>0</v>
      </c>
      <c r="CI9" s="842"/>
      <c r="CJ9" s="842"/>
      <c r="CK9" s="842"/>
      <c r="CL9" s="843"/>
      <c r="CM9" s="841">
        <v>1935</v>
      </c>
      <c r="CN9" s="842"/>
      <c r="CO9" s="842"/>
      <c r="CP9" s="842"/>
      <c r="CQ9" s="843"/>
      <c r="CR9" s="841">
        <v>5</v>
      </c>
      <c r="CS9" s="842"/>
      <c r="CT9" s="842"/>
      <c r="CU9" s="842"/>
      <c r="CV9" s="843"/>
      <c r="CW9" s="841">
        <v>0</v>
      </c>
      <c r="CX9" s="842"/>
      <c r="CY9" s="842"/>
      <c r="CZ9" s="842"/>
      <c r="DA9" s="843"/>
      <c r="DB9" s="841">
        <v>0</v>
      </c>
      <c r="DC9" s="842"/>
      <c r="DD9" s="842"/>
      <c r="DE9" s="842"/>
      <c r="DF9" s="843"/>
      <c r="DG9" s="841">
        <v>1441</v>
      </c>
      <c r="DH9" s="842"/>
      <c r="DI9" s="842"/>
      <c r="DJ9" s="842"/>
      <c r="DK9" s="843"/>
      <c r="DL9" s="841">
        <v>0</v>
      </c>
      <c r="DM9" s="842"/>
      <c r="DN9" s="842"/>
      <c r="DO9" s="842"/>
      <c r="DP9" s="843"/>
      <c r="DQ9" s="841">
        <v>674</v>
      </c>
      <c r="DR9" s="842"/>
      <c r="DS9" s="842"/>
      <c r="DT9" s="842"/>
      <c r="DU9" s="843"/>
      <c r="DV9" s="844"/>
      <c r="DW9" s="845"/>
      <c r="DX9" s="845"/>
      <c r="DY9" s="845"/>
      <c r="DZ9" s="846"/>
      <c r="EA9" s="230"/>
    </row>
    <row r="10" spans="1:131" s="231" customFormat="1" ht="26.25" customHeight="1" x14ac:dyDescent="0.15">
      <c r="A10" s="237">
        <v>4</v>
      </c>
      <c r="B10" s="815" t="s">
        <v>380</v>
      </c>
      <c r="C10" s="816"/>
      <c r="D10" s="816"/>
      <c r="E10" s="816"/>
      <c r="F10" s="816"/>
      <c r="G10" s="816"/>
      <c r="H10" s="816"/>
      <c r="I10" s="816"/>
      <c r="J10" s="816"/>
      <c r="K10" s="816"/>
      <c r="L10" s="816"/>
      <c r="M10" s="816"/>
      <c r="N10" s="816"/>
      <c r="O10" s="816"/>
      <c r="P10" s="817"/>
      <c r="Q10" s="818">
        <v>134</v>
      </c>
      <c r="R10" s="819"/>
      <c r="S10" s="819"/>
      <c r="T10" s="819"/>
      <c r="U10" s="819"/>
      <c r="V10" s="819">
        <v>50</v>
      </c>
      <c r="W10" s="819"/>
      <c r="X10" s="819"/>
      <c r="Y10" s="819"/>
      <c r="Z10" s="819"/>
      <c r="AA10" s="819">
        <v>84</v>
      </c>
      <c r="AB10" s="819"/>
      <c r="AC10" s="819"/>
      <c r="AD10" s="819"/>
      <c r="AE10" s="820"/>
      <c r="AF10" s="821">
        <v>0</v>
      </c>
      <c r="AG10" s="822"/>
      <c r="AH10" s="822"/>
      <c r="AI10" s="822"/>
      <c r="AJ10" s="823"/>
      <c r="AK10" s="824">
        <v>3</v>
      </c>
      <c r="AL10" s="825"/>
      <c r="AM10" s="825"/>
      <c r="AN10" s="825"/>
      <c r="AO10" s="825"/>
      <c r="AP10" s="825">
        <v>22</v>
      </c>
      <c r="AQ10" s="825"/>
      <c r="AR10" s="825"/>
      <c r="AS10" s="825"/>
      <c r="AT10" s="825"/>
      <c r="AU10" s="826"/>
      <c r="AV10" s="826"/>
      <c r="AW10" s="826"/>
      <c r="AX10" s="826"/>
      <c r="AY10" s="827"/>
      <c r="AZ10" s="228"/>
      <c r="BA10" s="228"/>
      <c r="BB10" s="228"/>
      <c r="BC10" s="228"/>
      <c r="BD10" s="228"/>
      <c r="BE10" s="229"/>
      <c r="BF10" s="229"/>
      <c r="BG10" s="229"/>
      <c r="BH10" s="229"/>
      <c r="BI10" s="229"/>
      <c r="BJ10" s="229"/>
      <c r="BK10" s="229"/>
      <c r="BL10" s="229"/>
      <c r="BM10" s="229"/>
      <c r="BN10" s="229"/>
      <c r="BO10" s="229"/>
      <c r="BP10" s="229"/>
      <c r="BQ10" s="238">
        <v>4</v>
      </c>
      <c r="BR10" s="239"/>
      <c r="BS10" s="828" t="s">
        <v>589</v>
      </c>
      <c r="BT10" s="829"/>
      <c r="BU10" s="829"/>
      <c r="BV10" s="829"/>
      <c r="BW10" s="829"/>
      <c r="BX10" s="829"/>
      <c r="BY10" s="829"/>
      <c r="BZ10" s="829"/>
      <c r="CA10" s="829"/>
      <c r="CB10" s="829"/>
      <c r="CC10" s="829"/>
      <c r="CD10" s="829"/>
      <c r="CE10" s="829"/>
      <c r="CF10" s="829"/>
      <c r="CG10" s="830"/>
      <c r="CH10" s="841">
        <v>0</v>
      </c>
      <c r="CI10" s="842"/>
      <c r="CJ10" s="842"/>
      <c r="CK10" s="842"/>
      <c r="CL10" s="843"/>
      <c r="CM10" s="841">
        <v>394</v>
      </c>
      <c r="CN10" s="842"/>
      <c r="CO10" s="842"/>
      <c r="CP10" s="842"/>
      <c r="CQ10" s="843"/>
      <c r="CR10" s="841">
        <v>210</v>
      </c>
      <c r="CS10" s="842"/>
      <c r="CT10" s="842"/>
      <c r="CU10" s="842"/>
      <c r="CV10" s="843"/>
      <c r="CW10" s="841">
        <v>2</v>
      </c>
      <c r="CX10" s="842"/>
      <c r="CY10" s="842"/>
      <c r="CZ10" s="842"/>
      <c r="DA10" s="843"/>
      <c r="DB10" s="841">
        <v>0</v>
      </c>
      <c r="DC10" s="842"/>
      <c r="DD10" s="842"/>
      <c r="DE10" s="842"/>
      <c r="DF10" s="843"/>
      <c r="DG10" s="841" t="s">
        <v>526</v>
      </c>
      <c r="DH10" s="842"/>
      <c r="DI10" s="842"/>
      <c r="DJ10" s="842"/>
      <c r="DK10" s="843"/>
      <c r="DL10" s="841" t="s">
        <v>526</v>
      </c>
      <c r="DM10" s="842"/>
      <c r="DN10" s="842"/>
      <c r="DO10" s="842"/>
      <c r="DP10" s="843"/>
      <c r="DQ10" s="841" t="s">
        <v>526</v>
      </c>
      <c r="DR10" s="842"/>
      <c r="DS10" s="842"/>
      <c r="DT10" s="842"/>
      <c r="DU10" s="843"/>
      <c r="DV10" s="844"/>
      <c r="DW10" s="845"/>
      <c r="DX10" s="845"/>
      <c r="DY10" s="845"/>
      <c r="DZ10" s="846"/>
      <c r="EA10" s="230"/>
    </row>
    <row r="11" spans="1:131" s="231" customFormat="1" ht="26.25" customHeight="1" x14ac:dyDescent="0.15">
      <c r="A11" s="237">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28"/>
      <c r="BA11" s="228"/>
      <c r="BB11" s="228"/>
      <c r="BC11" s="228"/>
      <c r="BD11" s="228"/>
      <c r="BE11" s="229"/>
      <c r="BF11" s="229"/>
      <c r="BG11" s="229"/>
      <c r="BH11" s="229"/>
      <c r="BI11" s="229"/>
      <c r="BJ11" s="229"/>
      <c r="BK11" s="229"/>
      <c r="BL11" s="229"/>
      <c r="BM11" s="229"/>
      <c r="BN11" s="229"/>
      <c r="BO11" s="229"/>
      <c r="BP11" s="229"/>
      <c r="BQ11" s="238">
        <v>5</v>
      </c>
      <c r="BR11" s="239"/>
      <c r="BS11" s="828" t="s">
        <v>590</v>
      </c>
      <c r="BT11" s="829"/>
      <c r="BU11" s="829"/>
      <c r="BV11" s="829"/>
      <c r="BW11" s="829"/>
      <c r="BX11" s="829"/>
      <c r="BY11" s="829"/>
      <c r="BZ11" s="829"/>
      <c r="CA11" s="829"/>
      <c r="CB11" s="829"/>
      <c r="CC11" s="829"/>
      <c r="CD11" s="829"/>
      <c r="CE11" s="829"/>
      <c r="CF11" s="829"/>
      <c r="CG11" s="830"/>
      <c r="CH11" s="841">
        <v>4</v>
      </c>
      <c r="CI11" s="842"/>
      <c r="CJ11" s="842"/>
      <c r="CK11" s="842"/>
      <c r="CL11" s="843"/>
      <c r="CM11" s="841">
        <v>131</v>
      </c>
      <c r="CN11" s="842"/>
      <c r="CO11" s="842"/>
      <c r="CP11" s="842"/>
      <c r="CQ11" s="843"/>
      <c r="CR11" s="841">
        <v>50</v>
      </c>
      <c r="CS11" s="842"/>
      <c r="CT11" s="842"/>
      <c r="CU11" s="842"/>
      <c r="CV11" s="843"/>
      <c r="CW11" s="841">
        <v>0</v>
      </c>
      <c r="CX11" s="842"/>
      <c r="CY11" s="842"/>
      <c r="CZ11" s="842"/>
      <c r="DA11" s="843"/>
      <c r="DB11" s="841">
        <v>0</v>
      </c>
      <c r="DC11" s="842"/>
      <c r="DD11" s="842"/>
      <c r="DE11" s="842"/>
      <c r="DF11" s="843"/>
      <c r="DG11" s="841" t="s">
        <v>526</v>
      </c>
      <c r="DH11" s="842"/>
      <c r="DI11" s="842"/>
      <c r="DJ11" s="842"/>
      <c r="DK11" s="843"/>
      <c r="DL11" s="841" t="s">
        <v>526</v>
      </c>
      <c r="DM11" s="842"/>
      <c r="DN11" s="842"/>
      <c r="DO11" s="842"/>
      <c r="DP11" s="843"/>
      <c r="DQ11" s="841" t="s">
        <v>526</v>
      </c>
      <c r="DR11" s="842"/>
      <c r="DS11" s="842"/>
      <c r="DT11" s="842"/>
      <c r="DU11" s="843"/>
      <c r="DV11" s="844"/>
      <c r="DW11" s="845"/>
      <c r="DX11" s="845"/>
      <c r="DY11" s="845"/>
      <c r="DZ11" s="846"/>
      <c r="EA11" s="230"/>
    </row>
    <row r="12" spans="1:131" s="231" customFormat="1" ht="26.25" customHeight="1" x14ac:dyDescent="0.15">
      <c r="A12" s="237">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28"/>
      <c r="BA12" s="228"/>
      <c r="BB12" s="228"/>
      <c r="BC12" s="228"/>
      <c r="BD12" s="228"/>
      <c r="BE12" s="229"/>
      <c r="BF12" s="229"/>
      <c r="BG12" s="229"/>
      <c r="BH12" s="229"/>
      <c r="BI12" s="229"/>
      <c r="BJ12" s="229"/>
      <c r="BK12" s="229"/>
      <c r="BL12" s="229"/>
      <c r="BM12" s="229"/>
      <c r="BN12" s="229"/>
      <c r="BO12" s="229"/>
      <c r="BP12" s="229"/>
      <c r="BQ12" s="238">
        <v>6</v>
      </c>
      <c r="BR12" s="239"/>
      <c r="BS12" s="828" t="s">
        <v>591</v>
      </c>
      <c r="BT12" s="829"/>
      <c r="BU12" s="829"/>
      <c r="BV12" s="829"/>
      <c r="BW12" s="829"/>
      <c r="BX12" s="829"/>
      <c r="BY12" s="829"/>
      <c r="BZ12" s="829"/>
      <c r="CA12" s="829"/>
      <c r="CB12" s="829"/>
      <c r="CC12" s="829"/>
      <c r="CD12" s="829"/>
      <c r="CE12" s="829"/>
      <c r="CF12" s="829"/>
      <c r="CG12" s="830"/>
      <c r="CH12" s="841">
        <v>0</v>
      </c>
      <c r="CI12" s="842"/>
      <c r="CJ12" s="842"/>
      <c r="CK12" s="842"/>
      <c r="CL12" s="843"/>
      <c r="CM12" s="841">
        <v>47</v>
      </c>
      <c r="CN12" s="842"/>
      <c r="CO12" s="842"/>
      <c r="CP12" s="842"/>
      <c r="CQ12" s="843"/>
      <c r="CR12" s="841">
        <v>5</v>
      </c>
      <c r="CS12" s="842"/>
      <c r="CT12" s="842"/>
      <c r="CU12" s="842"/>
      <c r="CV12" s="843"/>
      <c r="CW12" s="841">
        <v>0</v>
      </c>
      <c r="CX12" s="842"/>
      <c r="CY12" s="842"/>
      <c r="CZ12" s="842"/>
      <c r="DA12" s="843"/>
      <c r="DB12" s="841">
        <v>0</v>
      </c>
      <c r="DC12" s="842"/>
      <c r="DD12" s="842"/>
      <c r="DE12" s="842"/>
      <c r="DF12" s="843"/>
      <c r="DG12" s="841" t="s">
        <v>526</v>
      </c>
      <c r="DH12" s="842"/>
      <c r="DI12" s="842"/>
      <c r="DJ12" s="842"/>
      <c r="DK12" s="843"/>
      <c r="DL12" s="841" t="s">
        <v>526</v>
      </c>
      <c r="DM12" s="842"/>
      <c r="DN12" s="842"/>
      <c r="DO12" s="842"/>
      <c r="DP12" s="843"/>
      <c r="DQ12" s="841" t="s">
        <v>526</v>
      </c>
      <c r="DR12" s="842"/>
      <c r="DS12" s="842"/>
      <c r="DT12" s="842"/>
      <c r="DU12" s="843"/>
      <c r="DV12" s="844"/>
      <c r="DW12" s="845"/>
      <c r="DX12" s="845"/>
      <c r="DY12" s="845"/>
      <c r="DZ12" s="846"/>
      <c r="EA12" s="230"/>
    </row>
    <row r="13" spans="1:131" s="231" customFormat="1" ht="26.25" customHeight="1" x14ac:dyDescent="0.15">
      <c r="A13" s="237">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28"/>
      <c r="BA13" s="228"/>
      <c r="BB13" s="228"/>
      <c r="BC13" s="228"/>
      <c r="BD13" s="228"/>
      <c r="BE13" s="229"/>
      <c r="BF13" s="229"/>
      <c r="BG13" s="229"/>
      <c r="BH13" s="229"/>
      <c r="BI13" s="229"/>
      <c r="BJ13" s="229"/>
      <c r="BK13" s="229"/>
      <c r="BL13" s="229"/>
      <c r="BM13" s="229"/>
      <c r="BN13" s="229"/>
      <c r="BO13" s="229"/>
      <c r="BP13" s="229"/>
      <c r="BQ13" s="238">
        <v>7</v>
      </c>
      <c r="BR13" s="239"/>
      <c r="BS13" s="828" t="s">
        <v>592</v>
      </c>
      <c r="BT13" s="829"/>
      <c r="BU13" s="829"/>
      <c r="BV13" s="829"/>
      <c r="BW13" s="829"/>
      <c r="BX13" s="829"/>
      <c r="BY13" s="829"/>
      <c r="BZ13" s="829"/>
      <c r="CA13" s="829"/>
      <c r="CB13" s="829"/>
      <c r="CC13" s="829"/>
      <c r="CD13" s="829"/>
      <c r="CE13" s="829"/>
      <c r="CF13" s="829"/>
      <c r="CG13" s="830"/>
      <c r="CH13" s="841">
        <v>0</v>
      </c>
      <c r="CI13" s="842"/>
      <c r="CJ13" s="842"/>
      <c r="CK13" s="842"/>
      <c r="CL13" s="843"/>
      <c r="CM13" s="841">
        <v>103</v>
      </c>
      <c r="CN13" s="842"/>
      <c r="CO13" s="842"/>
      <c r="CP13" s="842"/>
      <c r="CQ13" s="843"/>
      <c r="CR13" s="841">
        <v>102</v>
      </c>
      <c r="CS13" s="842"/>
      <c r="CT13" s="842"/>
      <c r="CU13" s="842"/>
      <c r="CV13" s="843"/>
      <c r="CW13" s="841">
        <v>0</v>
      </c>
      <c r="CX13" s="842"/>
      <c r="CY13" s="842"/>
      <c r="CZ13" s="842"/>
      <c r="DA13" s="843"/>
      <c r="DB13" s="841">
        <v>0</v>
      </c>
      <c r="DC13" s="842"/>
      <c r="DD13" s="842"/>
      <c r="DE13" s="842"/>
      <c r="DF13" s="843"/>
      <c r="DG13" s="841" t="s">
        <v>526</v>
      </c>
      <c r="DH13" s="842"/>
      <c r="DI13" s="842"/>
      <c r="DJ13" s="842"/>
      <c r="DK13" s="843"/>
      <c r="DL13" s="841" t="s">
        <v>526</v>
      </c>
      <c r="DM13" s="842"/>
      <c r="DN13" s="842"/>
      <c r="DO13" s="842"/>
      <c r="DP13" s="843"/>
      <c r="DQ13" s="841" t="s">
        <v>526</v>
      </c>
      <c r="DR13" s="842"/>
      <c r="DS13" s="842"/>
      <c r="DT13" s="842"/>
      <c r="DU13" s="843"/>
      <c r="DV13" s="844"/>
      <c r="DW13" s="845"/>
      <c r="DX13" s="845"/>
      <c r="DY13" s="845"/>
      <c r="DZ13" s="846"/>
      <c r="EA13" s="230"/>
    </row>
    <row r="14" spans="1:131" s="231" customFormat="1" ht="26.25" customHeight="1" x14ac:dyDescent="0.15">
      <c r="A14" s="23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28"/>
      <c r="BA14" s="228"/>
      <c r="BB14" s="228"/>
      <c r="BC14" s="228"/>
      <c r="BD14" s="228"/>
      <c r="BE14" s="229"/>
      <c r="BF14" s="229"/>
      <c r="BG14" s="229"/>
      <c r="BH14" s="229"/>
      <c r="BI14" s="229"/>
      <c r="BJ14" s="229"/>
      <c r="BK14" s="229"/>
      <c r="BL14" s="229"/>
      <c r="BM14" s="229"/>
      <c r="BN14" s="229"/>
      <c r="BO14" s="229"/>
      <c r="BP14" s="229"/>
      <c r="BQ14" s="238">
        <v>8</v>
      </c>
      <c r="BR14" s="239"/>
      <c r="BS14" s="828" t="s">
        <v>593</v>
      </c>
      <c r="BT14" s="829"/>
      <c r="BU14" s="829"/>
      <c r="BV14" s="829"/>
      <c r="BW14" s="829"/>
      <c r="BX14" s="829"/>
      <c r="BY14" s="829"/>
      <c r="BZ14" s="829"/>
      <c r="CA14" s="829"/>
      <c r="CB14" s="829"/>
      <c r="CC14" s="829"/>
      <c r="CD14" s="829"/>
      <c r="CE14" s="829"/>
      <c r="CF14" s="829"/>
      <c r="CG14" s="830"/>
      <c r="CH14" s="841">
        <v>-6</v>
      </c>
      <c r="CI14" s="842"/>
      <c r="CJ14" s="842"/>
      <c r="CK14" s="842"/>
      <c r="CL14" s="843"/>
      <c r="CM14" s="841">
        <v>89</v>
      </c>
      <c r="CN14" s="842"/>
      <c r="CO14" s="842"/>
      <c r="CP14" s="842"/>
      <c r="CQ14" s="843"/>
      <c r="CR14" s="841">
        <v>50</v>
      </c>
      <c r="CS14" s="842"/>
      <c r="CT14" s="842"/>
      <c r="CU14" s="842"/>
      <c r="CV14" s="843"/>
      <c r="CW14" s="841">
        <v>0</v>
      </c>
      <c r="CX14" s="842"/>
      <c r="CY14" s="842"/>
      <c r="CZ14" s="842"/>
      <c r="DA14" s="843"/>
      <c r="DB14" s="841">
        <v>0</v>
      </c>
      <c r="DC14" s="842"/>
      <c r="DD14" s="842"/>
      <c r="DE14" s="842"/>
      <c r="DF14" s="843"/>
      <c r="DG14" s="841" t="s">
        <v>526</v>
      </c>
      <c r="DH14" s="842"/>
      <c r="DI14" s="842"/>
      <c r="DJ14" s="842"/>
      <c r="DK14" s="843"/>
      <c r="DL14" s="841" t="s">
        <v>526</v>
      </c>
      <c r="DM14" s="842"/>
      <c r="DN14" s="842"/>
      <c r="DO14" s="842"/>
      <c r="DP14" s="843"/>
      <c r="DQ14" s="841" t="s">
        <v>526</v>
      </c>
      <c r="DR14" s="842"/>
      <c r="DS14" s="842"/>
      <c r="DT14" s="842"/>
      <c r="DU14" s="843"/>
      <c r="DV14" s="844"/>
      <c r="DW14" s="845"/>
      <c r="DX14" s="845"/>
      <c r="DY14" s="845"/>
      <c r="DZ14" s="846"/>
      <c r="EA14" s="230"/>
    </row>
    <row r="15" spans="1:131" s="231" customFormat="1" ht="26.25" customHeight="1" x14ac:dyDescent="0.15">
      <c r="A15" s="23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28"/>
      <c r="BA15" s="228"/>
      <c r="BB15" s="228"/>
      <c r="BC15" s="228"/>
      <c r="BD15" s="228"/>
      <c r="BE15" s="229"/>
      <c r="BF15" s="229"/>
      <c r="BG15" s="229"/>
      <c r="BH15" s="229"/>
      <c r="BI15" s="229"/>
      <c r="BJ15" s="229"/>
      <c r="BK15" s="229"/>
      <c r="BL15" s="229"/>
      <c r="BM15" s="229"/>
      <c r="BN15" s="229"/>
      <c r="BO15" s="229"/>
      <c r="BP15" s="229"/>
      <c r="BQ15" s="238">
        <v>9</v>
      </c>
      <c r="BR15" s="239"/>
      <c r="BS15" s="828" t="s">
        <v>594</v>
      </c>
      <c r="BT15" s="829"/>
      <c r="BU15" s="829"/>
      <c r="BV15" s="829"/>
      <c r="BW15" s="829"/>
      <c r="BX15" s="829"/>
      <c r="BY15" s="829"/>
      <c r="BZ15" s="829"/>
      <c r="CA15" s="829"/>
      <c r="CB15" s="829"/>
      <c r="CC15" s="829"/>
      <c r="CD15" s="829"/>
      <c r="CE15" s="829"/>
      <c r="CF15" s="829"/>
      <c r="CG15" s="830"/>
      <c r="CH15" s="841">
        <v>0</v>
      </c>
      <c r="CI15" s="842"/>
      <c r="CJ15" s="842"/>
      <c r="CK15" s="842"/>
      <c r="CL15" s="843"/>
      <c r="CM15" s="841">
        <v>54</v>
      </c>
      <c r="CN15" s="842"/>
      <c r="CO15" s="842"/>
      <c r="CP15" s="842"/>
      <c r="CQ15" s="843"/>
      <c r="CR15" s="841">
        <v>12</v>
      </c>
      <c r="CS15" s="842"/>
      <c r="CT15" s="842"/>
      <c r="CU15" s="842"/>
      <c r="CV15" s="843"/>
      <c r="CW15" s="841">
        <v>0</v>
      </c>
      <c r="CX15" s="842"/>
      <c r="CY15" s="842"/>
      <c r="CZ15" s="842"/>
      <c r="DA15" s="843"/>
      <c r="DB15" s="841">
        <v>0</v>
      </c>
      <c r="DC15" s="842"/>
      <c r="DD15" s="842"/>
      <c r="DE15" s="842"/>
      <c r="DF15" s="843"/>
      <c r="DG15" s="841" t="s">
        <v>526</v>
      </c>
      <c r="DH15" s="842"/>
      <c r="DI15" s="842"/>
      <c r="DJ15" s="842"/>
      <c r="DK15" s="843"/>
      <c r="DL15" s="841" t="s">
        <v>526</v>
      </c>
      <c r="DM15" s="842"/>
      <c r="DN15" s="842"/>
      <c r="DO15" s="842"/>
      <c r="DP15" s="843"/>
      <c r="DQ15" s="841" t="s">
        <v>526</v>
      </c>
      <c r="DR15" s="842"/>
      <c r="DS15" s="842"/>
      <c r="DT15" s="842"/>
      <c r="DU15" s="843"/>
      <c r="DV15" s="844"/>
      <c r="DW15" s="845"/>
      <c r="DX15" s="845"/>
      <c r="DY15" s="845"/>
      <c r="DZ15" s="846"/>
      <c r="EA15" s="230"/>
    </row>
    <row r="16" spans="1:131" s="231" customFormat="1" ht="26.25" customHeight="1" x14ac:dyDescent="0.15">
      <c r="A16" s="23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28"/>
      <c r="BA16" s="228"/>
      <c r="BB16" s="228"/>
      <c r="BC16" s="228"/>
      <c r="BD16" s="228"/>
      <c r="BE16" s="229"/>
      <c r="BF16" s="229"/>
      <c r="BG16" s="229"/>
      <c r="BH16" s="229"/>
      <c r="BI16" s="229"/>
      <c r="BJ16" s="229"/>
      <c r="BK16" s="229"/>
      <c r="BL16" s="229"/>
      <c r="BM16" s="229"/>
      <c r="BN16" s="229"/>
      <c r="BO16" s="229"/>
      <c r="BP16" s="229"/>
      <c r="BQ16" s="238">
        <v>10</v>
      </c>
      <c r="BR16" s="239"/>
      <c r="BS16" s="828" t="s">
        <v>595</v>
      </c>
      <c r="BT16" s="829"/>
      <c r="BU16" s="829"/>
      <c r="BV16" s="829"/>
      <c r="BW16" s="829"/>
      <c r="BX16" s="829"/>
      <c r="BY16" s="829"/>
      <c r="BZ16" s="829"/>
      <c r="CA16" s="829"/>
      <c r="CB16" s="829"/>
      <c r="CC16" s="829"/>
      <c r="CD16" s="829"/>
      <c r="CE16" s="829"/>
      <c r="CF16" s="829"/>
      <c r="CG16" s="830"/>
      <c r="CH16" s="841">
        <v>-61</v>
      </c>
      <c r="CI16" s="842"/>
      <c r="CJ16" s="842"/>
      <c r="CK16" s="842"/>
      <c r="CL16" s="843"/>
      <c r="CM16" s="841">
        <v>-47</v>
      </c>
      <c r="CN16" s="842"/>
      <c r="CO16" s="842"/>
      <c r="CP16" s="842"/>
      <c r="CQ16" s="843"/>
      <c r="CR16" s="841">
        <v>10</v>
      </c>
      <c r="CS16" s="842"/>
      <c r="CT16" s="842"/>
      <c r="CU16" s="842"/>
      <c r="CV16" s="843"/>
      <c r="CW16" s="841">
        <v>16</v>
      </c>
      <c r="CX16" s="842"/>
      <c r="CY16" s="842"/>
      <c r="CZ16" s="842"/>
      <c r="DA16" s="843"/>
      <c r="DB16" s="841">
        <v>49</v>
      </c>
      <c r="DC16" s="842"/>
      <c r="DD16" s="842"/>
      <c r="DE16" s="842"/>
      <c r="DF16" s="843"/>
      <c r="DG16" s="841">
        <v>0</v>
      </c>
      <c r="DH16" s="842"/>
      <c r="DI16" s="842"/>
      <c r="DJ16" s="842"/>
      <c r="DK16" s="843"/>
      <c r="DL16" s="841">
        <v>0</v>
      </c>
      <c r="DM16" s="842"/>
      <c r="DN16" s="842"/>
      <c r="DO16" s="842"/>
      <c r="DP16" s="843"/>
      <c r="DQ16" s="841" t="s">
        <v>526</v>
      </c>
      <c r="DR16" s="842"/>
      <c r="DS16" s="842"/>
      <c r="DT16" s="842"/>
      <c r="DU16" s="843"/>
      <c r="DV16" s="844"/>
      <c r="DW16" s="845"/>
      <c r="DX16" s="845"/>
      <c r="DY16" s="845"/>
      <c r="DZ16" s="846"/>
      <c r="EA16" s="230"/>
    </row>
    <row r="17" spans="1:131" s="231" customFormat="1" ht="26.25" customHeight="1" x14ac:dyDescent="0.15">
      <c r="A17" s="23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28"/>
      <c r="BA17" s="228"/>
      <c r="BB17" s="228"/>
      <c r="BC17" s="228"/>
      <c r="BD17" s="228"/>
      <c r="BE17" s="229"/>
      <c r="BF17" s="229"/>
      <c r="BG17" s="229"/>
      <c r="BH17" s="229"/>
      <c r="BI17" s="229"/>
      <c r="BJ17" s="229"/>
      <c r="BK17" s="229"/>
      <c r="BL17" s="229"/>
      <c r="BM17" s="229"/>
      <c r="BN17" s="229"/>
      <c r="BO17" s="229"/>
      <c r="BP17" s="229"/>
      <c r="BQ17" s="238">
        <v>11</v>
      </c>
      <c r="BR17" s="239"/>
      <c r="BS17" s="828" t="s">
        <v>596</v>
      </c>
      <c r="BT17" s="829"/>
      <c r="BU17" s="829"/>
      <c r="BV17" s="829"/>
      <c r="BW17" s="829"/>
      <c r="BX17" s="829"/>
      <c r="BY17" s="829"/>
      <c r="BZ17" s="829"/>
      <c r="CA17" s="829"/>
      <c r="CB17" s="829"/>
      <c r="CC17" s="829"/>
      <c r="CD17" s="829"/>
      <c r="CE17" s="829"/>
      <c r="CF17" s="829"/>
      <c r="CG17" s="830"/>
      <c r="CH17" s="841">
        <v>-3</v>
      </c>
      <c r="CI17" s="842"/>
      <c r="CJ17" s="842"/>
      <c r="CK17" s="842"/>
      <c r="CL17" s="843"/>
      <c r="CM17" s="841">
        <v>35</v>
      </c>
      <c r="CN17" s="842"/>
      <c r="CO17" s="842"/>
      <c r="CP17" s="842"/>
      <c r="CQ17" s="843"/>
      <c r="CR17" s="841">
        <v>20</v>
      </c>
      <c r="CS17" s="842"/>
      <c r="CT17" s="842"/>
      <c r="CU17" s="842"/>
      <c r="CV17" s="843"/>
      <c r="CW17" s="841">
        <v>12</v>
      </c>
      <c r="CX17" s="842"/>
      <c r="CY17" s="842"/>
      <c r="CZ17" s="842"/>
      <c r="DA17" s="843"/>
      <c r="DB17" s="841">
        <v>0</v>
      </c>
      <c r="DC17" s="842"/>
      <c r="DD17" s="842"/>
      <c r="DE17" s="842"/>
      <c r="DF17" s="843"/>
      <c r="DG17" s="841" t="s">
        <v>526</v>
      </c>
      <c r="DH17" s="842"/>
      <c r="DI17" s="842"/>
      <c r="DJ17" s="842"/>
      <c r="DK17" s="843"/>
      <c r="DL17" s="841" t="s">
        <v>526</v>
      </c>
      <c r="DM17" s="842"/>
      <c r="DN17" s="842"/>
      <c r="DO17" s="842"/>
      <c r="DP17" s="843"/>
      <c r="DQ17" s="841" t="s">
        <v>526</v>
      </c>
      <c r="DR17" s="842"/>
      <c r="DS17" s="842"/>
      <c r="DT17" s="842"/>
      <c r="DU17" s="843"/>
      <c r="DV17" s="844"/>
      <c r="DW17" s="845"/>
      <c r="DX17" s="845"/>
      <c r="DY17" s="845"/>
      <c r="DZ17" s="846"/>
      <c r="EA17" s="230"/>
    </row>
    <row r="18" spans="1:131" s="231" customFormat="1" ht="26.25" customHeight="1" x14ac:dyDescent="0.15">
      <c r="A18" s="23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28"/>
      <c r="BA18" s="228"/>
      <c r="BB18" s="228"/>
      <c r="BC18" s="228"/>
      <c r="BD18" s="228"/>
      <c r="BE18" s="229"/>
      <c r="BF18" s="229"/>
      <c r="BG18" s="229"/>
      <c r="BH18" s="229"/>
      <c r="BI18" s="229"/>
      <c r="BJ18" s="229"/>
      <c r="BK18" s="229"/>
      <c r="BL18" s="229"/>
      <c r="BM18" s="229"/>
      <c r="BN18" s="229"/>
      <c r="BO18" s="229"/>
      <c r="BP18" s="229"/>
      <c r="BQ18" s="238">
        <v>12</v>
      </c>
      <c r="BR18" s="239"/>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0"/>
    </row>
    <row r="19" spans="1:131" s="231" customFormat="1" ht="26.25" customHeight="1" x14ac:dyDescent="0.15">
      <c r="A19" s="23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28"/>
      <c r="BA19" s="228"/>
      <c r="BB19" s="228"/>
      <c r="BC19" s="228"/>
      <c r="BD19" s="228"/>
      <c r="BE19" s="229"/>
      <c r="BF19" s="229"/>
      <c r="BG19" s="229"/>
      <c r="BH19" s="229"/>
      <c r="BI19" s="229"/>
      <c r="BJ19" s="229"/>
      <c r="BK19" s="229"/>
      <c r="BL19" s="229"/>
      <c r="BM19" s="229"/>
      <c r="BN19" s="229"/>
      <c r="BO19" s="229"/>
      <c r="BP19" s="229"/>
      <c r="BQ19" s="238">
        <v>13</v>
      </c>
      <c r="BR19" s="239"/>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0"/>
    </row>
    <row r="20" spans="1:131" s="231" customFormat="1" ht="26.25" customHeight="1" x14ac:dyDescent="0.15">
      <c r="A20" s="23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28"/>
      <c r="BA20" s="228"/>
      <c r="BB20" s="228"/>
      <c r="BC20" s="228"/>
      <c r="BD20" s="228"/>
      <c r="BE20" s="229"/>
      <c r="BF20" s="229"/>
      <c r="BG20" s="229"/>
      <c r="BH20" s="229"/>
      <c r="BI20" s="229"/>
      <c r="BJ20" s="229"/>
      <c r="BK20" s="229"/>
      <c r="BL20" s="229"/>
      <c r="BM20" s="229"/>
      <c r="BN20" s="229"/>
      <c r="BO20" s="229"/>
      <c r="BP20" s="229"/>
      <c r="BQ20" s="238">
        <v>14</v>
      </c>
      <c r="BR20" s="239"/>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0"/>
    </row>
    <row r="21" spans="1:131" s="231" customFormat="1" ht="26.25" customHeight="1" thickBot="1" x14ac:dyDescent="0.2">
      <c r="A21" s="23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28"/>
      <c r="BA21" s="228"/>
      <c r="BB21" s="228"/>
      <c r="BC21" s="228"/>
      <c r="BD21" s="228"/>
      <c r="BE21" s="229"/>
      <c r="BF21" s="229"/>
      <c r="BG21" s="229"/>
      <c r="BH21" s="229"/>
      <c r="BI21" s="229"/>
      <c r="BJ21" s="229"/>
      <c r="BK21" s="229"/>
      <c r="BL21" s="229"/>
      <c r="BM21" s="229"/>
      <c r="BN21" s="229"/>
      <c r="BO21" s="229"/>
      <c r="BP21" s="229"/>
      <c r="BQ21" s="238">
        <v>15</v>
      </c>
      <c r="BR21" s="239"/>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0"/>
    </row>
    <row r="22" spans="1:131" s="231" customFormat="1" ht="26.25" customHeight="1" x14ac:dyDescent="0.15">
      <c r="A22" s="237">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29"/>
      <c r="BF22" s="229"/>
      <c r="BG22" s="229"/>
      <c r="BH22" s="229"/>
      <c r="BI22" s="229"/>
      <c r="BJ22" s="229"/>
      <c r="BK22" s="229"/>
      <c r="BL22" s="229"/>
      <c r="BM22" s="229"/>
      <c r="BN22" s="229"/>
      <c r="BO22" s="229"/>
      <c r="BP22" s="229"/>
      <c r="BQ22" s="238">
        <v>16</v>
      </c>
      <c r="BR22" s="239"/>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0"/>
    </row>
    <row r="23" spans="1:131" s="231" customFormat="1" ht="26.25" customHeight="1" thickBot="1" x14ac:dyDescent="0.2">
      <c r="A23" s="240" t="s">
        <v>383</v>
      </c>
      <c r="B23" s="850" t="s">
        <v>384</v>
      </c>
      <c r="C23" s="851"/>
      <c r="D23" s="851"/>
      <c r="E23" s="851"/>
      <c r="F23" s="851"/>
      <c r="G23" s="851"/>
      <c r="H23" s="851"/>
      <c r="I23" s="851"/>
      <c r="J23" s="851"/>
      <c r="K23" s="851"/>
      <c r="L23" s="851"/>
      <c r="M23" s="851"/>
      <c r="N23" s="851"/>
      <c r="O23" s="851"/>
      <c r="P23" s="852"/>
      <c r="Q23" s="853">
        <v>98215</v>
      </c>
      <c r="R23" s="854"/>
      <c r="S23" s="854"/>
      <c r="T23" s="854"/>
      <c r="U23" s="854"/>
      <c r="V23" s="854">
        <v>96785</v>
      </c>
      <c r="W23" s="854"/>
      <c r="X23" s="854"/>
      <c r="Y23" s="854"/>
      <c r="Z23" s="854"/>
      <c r="AA23" s="854">
        <v>1430</v>
      </c>
      <c r="AB23" s="854"/>
      <c r="AC23" s="854"/>
      <c r="AD23" s="854"/>
      <c r="AE23" s="855"/>
      <c r="AF23" s="856">
        <v>1050</v>
      </c>
      <c r="AG23" s="854"/>
      <c r="AH23" s="854"/>
      <c r="AI23" s="854"/>
      <c r="AJ23" s="857"/>
      <c r="AK23" s="858"/>
      <c r="AL23" s="859"/>
      <c r="AM23" s="859"/>
      <c r="AN23" s="859"/>
      <c r="AO23" s="859"/>
      <c r="AP23" s="854">
        <v>122692</v>
      </c>
      <c r="AQ23" s="854"/>
      <c r="AR23" s="854"/>
      <c r="AS23" s="854"/>
      <c r="AT23" s="854"/>
      <c r="AU23" s="860"/>
      <c r="AV23" s="860"/>
      <c r="AW23" s="860"/>
      <c r="AX23" s="860"/>
      <c r="AY23" s="861"/>
      <c r="AZ23" s="869" t="s">
        <v>385</v>
      </c>
      <c r="BA23" s="870"/>
      <c r="BB23" s="870"/>
      <c r="BC23" s="870"/>
      <c r="BD23" s="871"/>
      <c r="BE23" s="229"/>
      <c r="BF23" s="229"/>
      <c r="BG23" s="229"/>
      <c r="BH23" s="229"/>
      <c r="BI23" s="229"/>
      <c r="BJ23" s="229"/>
      <c r="BK23" s="229"/>
      <c r="BL23" s="229"/>
      <c r="BM23" s="229"/>
      <c r="BN23" s="229"/>
      <c r="BO23" s="229"/>
      <c r="BP23" s="229"/>
      <c r="BQ23" s="238">
        <v>17</v>
      </c>
      <c r="BR23" s="239"/>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0"/>
    </row>
    <row r="24" spans="1:131" s="231"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28"/>
      <c r="BA24" s="228"/>
      <c r="BB24" s="228"/>
      <c r="BC24" s="228"/>
      <c r="BD24" s="228"/>
      <c r="BE24" s="229"/>
      <c r="BF24" s="229"/>
      <c r="BG24" s="229"/>
      <c r="BH24" s="229"/>
      <c r="BI24" s="229"/>
      <c r="BJ24" s="229"/>
      <c r="BK24" s="229"/>
      <c r="BL24" s="229"/>
      <c r="BM24" s="229"/>
      <c r="BN24" s="229"/>
      <c r="BO24" s="229"/>
      <c r="BP24" s="229"/>
      <c r="BQ24" s="238">
        <v>18</v>
      </c>
      <c r="BR24" s="239"/>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0"/>
    </row>
    <row r="25" spans="1:131" s="223"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28"/>
      <c r="BK25" s="228"/>
      <c r="BL25" s="228"/>
      <c r="BM25" s="228"/>
      <c r="BN25" s="228"/>
      <c r="BO25" s="241"/>
      <c r="BP25" s="241"/>
      <c r="BQ25" s="238">
        <v>19</v>
      </c>
      <c r="BR25" s="239"/>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2"/>
    </row>
    <row r="26" spans="1:131" s="223" customFormat="1" ht="26.25" customHeight="1" x14ac:dyDescent="0.15">
      <c r="A26" s="800" t="s">
        <v>360</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367</v>
      </c>
      <c r="BF26" s="778"/>
      <c r="BG26" s="778"/>
      <c r="BH26" s="778"/>
      <c r="BI26" s="789"/>
      <c r="BJ26" s="228"/>
      <c r="BK26" s="228"/>
      <c r="BL26" s="228"/>
      <c r="BM26" s="228"/>
      <c r="BN26" s="228"/>
      <c r="BO26" s="241"/>
      <c r="BP26" s="241"/>
      <c r="BQ26" s="238">
        <v>20</v>
      </c>
      <c r="BR26" s="239"/>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2"/>
    </row>
    <row r="27" spans="1:131" s="22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28"/>
      <c r="BK27" s="228"/>
      <c r="BL27" s="228"/>
      <c r="BM27" s="228"/>
      <c r="BN27" s="228"/>
      <c r="BO27" s="241"/>
      <c r="BP27" s="241"/>
      <c r="BQ27" s="238">
        <v>21</v>
      </c>
      <c r="BR27" s="239"/>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2"/>
    </row>
    <row r="28" spans="1:131" s="223" customFormat="1" ht="26.25" customHeight="1" thickTop="1" x14ac:dyDescent="0.15">
      <c r="A28" s="242">
        <v>1</v>
      </c>
      <c r="B28" s="791" t="s">
        <v>396</v>
      </c>
      <c r="C28" s="792"/>
      <c r="D28" s="792"/>
      <c r="E28" s="792"/>
      <c r="F28" s="792"/>
      <c r="G28" s="792"/>
      <c r="H28" s="792"/>
      <c r="I28" s="792"/>
      <c r="J28" s="792"/>
      <c r="K28" s="792"/>
      <c r="L28" s="792"/>
      <c r="M28" s="792"/>
      <c r="N28" s="792"/>
      <c r="O28" s="792"/>
      <c r="P28" s="793"/>
      <c r="Q28" s="882">
        <v>29407</v>
      </c>
      <c r="R28" s="883"/>
      <c r="S28" s="883"/>
      <c r="T28" s="883"/>
      <c r="U28" s="883"/>
      <c r="V28" s="883">
        <v>28341</v>
      </c>
      <c r="W28" s="883"/>
      <c r="X28" s="883"/>
      <c r="Y28" s="883"/>
      <c r="Z28" s="883"/>
      <c r="AA28" s="883">
        <v>1066</v>
      </c>
      <c r="AB28" s="883"/>
      <c r="AC28" s="883"/>
      <c r="AD28" s="883"/>
      <c r="AE28" s="884"/>
      <c r="AF28" s="885">
        <v>1066</v>
      </c>
      <c r="AG28" s="883"/>
      <c r="AH28" s="883"/>
      <c r="AI28" s="883"/>
      <c r="AJ28" s="886"/>
      <c r="AK28" s="887">
        <v>1582</v>
      </c>
      <c r="AL28" s="878"/>
      <c r="AM28" s="878"/>
      <c r="AN28" s="878"/>
      <c r="AO28" s="878"/>
      <c r="AP28" s="878">
        <v>0</v>
      </c>
      <c r="AQ28" s="878"/>
      <c r="AR28" s="878"/>
      <c r="AS28" s="878"/>
      <c r="AT28" s="878"/>
      <c r="AU28" s="878">
        <v>0</v>
      </c>
      <c r="AV28" s="878"/>
      <c r="AW28" s="878"/>
      <c r="AX28" s="878"/>
      <c r="AY28" s="878"/>
      <c r="AZ28" s="879" t="s">
        <v>124</v>
      </c>
      <c r="BA28" s="879"/>
      <c r="BB28" s="879"/>
      <c r="BC28" s="879"/>
      <c r="BD28" s="879"/>
      <c r="BE28" s="880"/>
      <c r="BF28" s="880"/>
      <c r="BG28" s="880"/>
      <c r="BH28" s="880"/>
      <c r="BI28" s="881"/>
      <c r="BJ28" s="228"/>
      <c r="BK28" s="228"/>
      <c r="BL28" s="228"/>
      <c r="BM28" s="228"/>
      <c r="BN28" s="228"/>
      <c r="BO28" s="241"/>
      <c r="BP28" s="241"/>
      <c r="BQ28" s="238">
        <v>22</v>
      </c>
      <c r="BR28" s="239"/>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2"/>
    </row>
    <row r="29" spans="1:131" s="223" customFormat="1" ht="26.25" customHeight="1" x14ac:dyDescent="0.15">
      <c r="A29" s="242">
        <v>2</v>
      </c>
      <c r="B29" s="815" t="s">
        <v>397</v>
      </c>
      <c r="C29" s="816"/>
      <c r="D29" s="816"/>
      <c r="E29" s="816"/>
      <c r="F29" s="816"/>
      <c r="G29" s="816"/>
      <c r="H29" s="816"/>
      <c r="I29" s="816"/>
      <c r="J29" s="816"/>
      <c r="K29" s="816"/>
      <c r="L29" s="816"/>
      <c r="M29" s="816"/>
      <c r="N29" s="816"/>
      <c r="O29" s="816"/>
      <c r="P29" s="817"/>
      <c r="Q29" s="818">
        <v>43</v>
      </c>
      <c r="R29" s="819"/>
      <c r="S29" s="819"/>
      <c r="T29" s="819"/>
      <c r="U29" s="819"/>
      <c r="V29" s="819">
        <v>43</v>
      </c>
      <c r="W29" s="819"/>
      <c r="X29" s="819"/>
      <c r="Y29" s="819"/>
      <c r="Z29" s="819"/>
      <c r="AA29" s="819">
        <v>0</v>
      </c>
      <c r="AB29" s="819"/>
      <c r="AC29" s="819"/>
      <c r="AD29" s="819"/>
      <c r="AE29" s="820"/>
      <c r="AF29" s="821" t="s">
        <v>381</v>
      </c>
      <c r="AG29" s="822"/>
      <c r="AH29" s="822"/>
      <c r="AI29" s="822"/>
      <c r="AJ29" s="823"/>
      <c r="AK29" s="890">
        <v>36</v>
      </c>
      <c r="AL29" s="891"/>
      <c r="AM29" s="891"/>
      <c r="AN29" s="891"/>
      <c r="AO29" s="891"/>
      <c r="AP29" s="891">
        <v>304</v>
      </c>
      <c r="AQ29" s="891"/>
      <c r="AR29" s="891"/>
      <c r="AS29" s="891"/>
      <c r="AT29" s="891"/>
      <c r="AU29" s="891">
        <v>254</v>
      </c>
      <c r="AV29" s="891"/>
      <c r="AW29" s="891"/>
      <c r="AX29" s="891"/>
      <c r="AY29" s="891"/>
      <c r="AZ29" s="892" t="s">
        <v>526</v>
      </c>
      <c r="BA29" s="892"/>
      <c r="BB29" s="892"/>
      <c r="BC29" s="892"/>
      <c r="BD29" s="892"/>
      <c r="BE29" s="888"/>
      <c r="BF29" s="888"/>
      <c r="BG29" s="888"/>
      <c r="BH29" s="888"/>
      <c r="BI29" s="889"/>
      <c r="BJ29" s="228"/>
      <c r="BK29" s="228"/>
      <c r="BL29" s="228"/>
      <c r="BM29" s="228"/>
      <c r="BN29" s="228"/>
      <c r="BO29" s="241"/>
      <c r="BP29" s="241"/>
      <c r="BQ29" s="238">
        <v>23</v>
      </c>
      <c r="BR29" s="239"/>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2"/>
    </row>
    <row r="30" spans="1:131" s="223" customFormat="1" ht="26.25" customHeight="1" x14ac:dyDescent="0.15">
      <c r="A30" s="242">
        <v>3</v>
      </c>
      <c r="B30" s="815" t="s">
        <v>398</v>
      </c>
      <c r="C30" s="816"/>
      <c r="D30" s="816"/>
      <c r="E30" s="816"/>
      <c r="F30" s="816"/>
      <c r="G30" s="816"/>
      <c r="H30" s="816"/>
      <c r="I30" s="816"/>
      <c r="J30" s="816"/>
      <c r="K30" s="816"/>
      <c r="L30" s="816"/>
      <c r="M30" s="816"/>
      <c r="N30" s="816"/>
      <c r="O30" s="816"/>
      <c r="P30" s="817"/>
      <c r="Q30" s="818">
        <v>3726</v>
      </c>
      <c r="R30" s="819"/>
      <c r="S30" s="819"/>
      <c r="T30" s="819"/>
      <c r="U30" s="819"/>
      <c r="V30" s="819">
        <v>3572</v>
      </c>
      <c r="W30" s="819"/>
      <c r="X30" s="819"/>
      <c r="Y30" s="819"/>
      <c r="Z30" s="819"/>
      <c r="AA30" s="819">
        <v>154</v>
      </c>
      <c r="AB30" s="819"/>
      <c r="AC30" s="819"/>
      <c r="AD30" s="819"/>
      <c r="AE30" s="820"/>
      <c r="AF30" s="821">
        <v>154</v>
      </c>
      <c r="AG30" s="822"/>
      <c r="AH30" s="822"/>
      <c r="AI30" s="822"/>
      <c r="AJ30" s="823"/>
      <c r="AK30" s="890">
        <v>802</v>
      </c>
      <c r="AL30" s="891"/>
      <c r="AM30" s="891"/>
      <c r="AN30" s="891"/>
      <c r="AO30" s="891"/>
      <c r="AP30" s="891">
        <v>0</v>
      </c>
      <c r="AQ30" s="891"/>
      <c r="AR30" s="891"/>
      <c r="AS30" s="891"/>
      <c r="AT30" s="891"/>
      <c r="AU30" s="891">
        <v>0</v>
      </c>
      <c r="AV30" s="891"/>
      <c r="AW30" s="891"/>
      <c r="AX30" s="891"/>
      <c r="AY30" s="891"/>
      <c r="AZ30" s="892" t="s">
        <v>526</v>
      </c>
      <c r="BA30" s="892"/>
      <c r="BB30" s="892"/>
      <c r="BC30" s="892"/>
      <c r="BD30" s="892"/>
      <c r="BE30" s="888"/>
      <c r="BF30" s="888"/>
      <c r="BG30" s="888"/>
      <c r="BH30" s="888"/>
      <c r="BI30" s="889"/>
      <c r="BJ30" s="228"/>
      <c r="BK30" s="228"/>
      <c r="BL30" s="228"/>
      <c r="BM30" s="228"/>
      <c r="BN30" s="228"/>
      <c r="BO30" s="241"/>
      <c r="BP30" s="241"/>
      <c r="BQ30" s="238">
        <v>24</v>
      </c>
      <c r="BR30" s="239"/>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2"/>
    </row>
    <row r="31" spans="1:131" s="223" customFormat="1" ht="26.25" customHeight="1" x14ac:dyDescent="0.15">
      <c r="A31" s="242">
        <v>4</v>
      </c>
      <c r="B31" s="815" t="s">
        <v>399</v>
      </c>
      <c r="C31" s="816"/>
      <c r="D31" s="816"/>
      <c r="E31" s="816"/>
      <c r="F31" s="816"/>
      <c r="G31" s="816"/>
      <c r="H31" s="816"/>
      <c r="I31" s="816"/>
      <c r="J31" s="816"/>
      <c r="K31" s="816"/>
      <c r="L31" s="816"/>
      <c r="M31" s="816"/>
      <c r="N31" s="816"/>
      <c r="O31" s="816"/>
      <c r="P31" s="817"/>
      <c r="Q31" s="818">
        <v>22625</v>
      </c>
      <c r="R31" s="819"/>
      <c r="S31" s="819"/>
      <c r="T31" s="819"/>
      <c r="U31" s="819"/>
      <c r="V31" s="819">
        <v>22088</v>
      </c>
      <c r="W31" s="819"/>
      <c r="X31" s="819"/>
      <c r="Y31" s="819"/>
      <c r="Z31" s="819"/>
      <c r="AA31" s="819">
        <v>537</v>
      </c>
      <c r="AB31" s="819"/>
      <c r="AC31" s="819"/>
      <c r="AD31" s="819"/>
      <c r="AE31" s="820"/>
      <c r="AF31" s="821">
        <v>537</v>
      </c>
      <c r="AG31" s="822"/>
      <c r="AH31" s="822"/>
      <c r="AI31" s="822"/>
      <c r="AJ31" s="823"/>
      <c r="AK31" s="890">
        <v>3183</v>
      </c>
      <c r="AL31" s="891"/>
      <c r="AM31" s="891"/>
      <c r="AN31" s="891"/>
      <c r="AO31" s="891"/>
      <c r="AP31" s="891">
        <v>0</v>
      </c>
      <c r="AQ31" s="891"/>
      <c r="AR31" s="891"/>
      <c r="AS31" s="891"/>
      <c r="AT31" s="891"/>
      <c r="AU31" s="891">
        <v>0</v>
      </c>
      <c r="AV31" s="891"/>
      <c r="AW31" s="891"/>
      <c r="AX31" s="891"/>
      <c r="AY31" s="891"/>
      <c r="AZ31" s="892" t="s">
        <v>526</v>
      </c>
      <c r="BA31" s="892"/>
      <c r="BB31" s="892"/>
      <c r="BC31" s="892"/>
      <c r="BD31" s="892"/>
      <c r="BE31" s="888"/>
      <c r="BF31" s="888"/>
      <c r="BG31" s="888"/>
      <c r="BH31" s="888"/>
      <c r="BI31" s="889"/>
      <c r="BJ31" s="228"/>
      <c r="BK31" s="228"/>
      <c r="BL31" s="228"/>
      <c r="BM31" s="228"/>
      <c r="BN31" s="228"/>
      <c r="BO31" s="241"/>
      <c r="BP31" s="241"/>
      <c r="BQ31" s="238">
        <v>25</v>
      </c>
      <c r="BR31" s="239"/>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2"/>
    </row>
    <row r="32" spans="1:131" s="223" customFormat="1" ht="26.25" customHeight="1" x14ac:dyDescent="0.15">
      <c r="A32" s="242">
        <v>5</v>
      </c>
      <c r="B32" s="815" t="s">
        <v>400</v>
      </c>
      <c r="C32" s="816"/>
      <c r="D32" s="816"/>
      <c r="E32" s="816"/>
      <c r="F32" s="816"/>
      <c r="G32" s="816"/>
      <c r="H32" s="816"/>
      <c r="I32" s="816"/>
      <c r="J32" s="816"/>
      <c r="K32" s="816"/>
      <c r="L32" s="816"/>
      <c r="M32" s="816"/>
      <c r="N32" s="816"/>
      <c r="O32" s="816"/>
      <c r="P32" s="817"/>
      <c r="Q32" s="818">
        <v>51</v>
      </c>
      <c r="R32" s="819"/>
      <c r="S32" s="819"/>
      <c r="T32" s="819"/>
      <c r="U32" s="819"/>
      <c r="V32" s="819">
        <v>51</v>
      </c>
      <c r="W32" s="819"/>
      <c r="X32" s="819"/>
      <c r="Y32" s="819"/>
      <c r="Z32" s="819"/>
      <c r="AA32" s="819">
        <v>0</v>
      </c>
      <c r="AB32" s="819"/>
      <c r="AC32" s="819"/>
      <c r="AD32" s="819"/>
      <c r="AE32" s="820"/>
      <c r="AF32" s="821" t="s">
        <v>401</v>
      </c>
      <c r="AG32" s="822"/>
      <c r="AH32" s="822"/>
      <c r="AI32" s="822"/>
      <c r="AJ32" s="823"/>
      <c r="AK32" s="890">
        <v>29</v>
      </c>
      <c r="AL32" s="891"/>
      <c r="AM32" s="891"/>
      <c r="AN32" s="891"/>
      <c r="AO32" s="891"/>
      <c r="AP32" s="891">
        <v>456</v>
      </c>
      <c r="AQ32" s="891"/>
      <c r="AR32" s="891"/>
      <c r="AS32" s="891"/>
      <c r="AT32" s="891"/>
      <c r="AU32" s="891">
        <v>346</v>
      </c>
      <c r="AV32" s="891"/>
      <c r="AW32" s="891"/>
      <c r="AX32" s="891"/>
      <c r="AY32" s="891"/>
      <c r="AZ32" s="892" t="s">
        <v>526</v>
      </c>
      <c r="BA32" s="892"/>
      <c r="BB32" s="892"/>
      <c r="BC32" s="892"/>
      <c r="BD32" s="892"/>
      <c r="BE32" s="888"/>
      <c r="BF32" s="888"/>
      <c r="BG32" s="888"/>
      <c r="BH32" s="888"/>
      <c r="BI32" s="889"/>
      <c r="BJ32" s="228"/>
      <c r="BK32" s="228"/>
      <c r="BL32" s="228"/>
      <c r="BM32" s="228"/>
      <c r="BN32" s="228"/>
      <c r="BO32" s="241"/>
      <c r="BP32" s="241"/>
      <c r="BQ32" s="238">
        <v>26</v>
      </c>
      <c r="BR32" s="239"/>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2"/>
    </row>
    <row r="33" spans="1:131" s="223" customFormat="1" ht="26.25" customHeight="1" x14ac:dyDescent="0.15">
      <c r="A33" s="242">
        <v>6</v>
      </c>
      <c r="B33" s="815" t="s">
        <v>402</v>
      </c>
      <c r="C33" s="816"/>
      <c r="D33" s="816"/>
      <c r="E33" s="816"/>
      <c r="F33" s="816"/>
      <c r="G33" s="816"/>
      <c r="H33" s="816"/>
      <c r="I33" s="816"/>
      <c r="J33" s="816"/>
      <c r="K33" s="816"/>
      <c r="L33" s="816"/>
      <c r="M33" s="816"/>
      <c r="N33" s="816"/>
      <c r="O33" s="816"/>
      <c r="P33" s="817"/>
      <c r="Q33" s="818">
        <v>203</v>
      </c>
      <c r="R33" s="819"/>
      <c r="S33" s="819"/>
      <c r="T33" s="819"/>
      <c r="U33" s="819"/>
      <c r="V33" s="819">
        <v>203</v>
      </c>
      <c r="W33" s="819"/>
      <c r="X33" s="819"/>
      <c r="Y33" s="819"/>
      <c r="Z33" s="819"/>
      <c r="AA33" s="819">
        <v>0</v>
      </c>
      <c r="AB33" s="819"/>
      <c r="AC33" s="819"/>
      <c r="AD33" s="819"/>
      <c r="AE33" s="820"/>
      <c r="AF33" s="821" t="s">
        <v>401</v>
      </c>
      <c r="AG33" s="822"/>
      <c r="AH33" s="822"/>
      <c r="AI33" s="822"/>
      <c r="AJ33" s="823"/>
      <c r="AK33" s="890">
        <v>18</v>
      </c>
      <c r="AL33" s="891"/>
      <c r="AM33" s="891"/>
      <c r="AN33" s="891"/>
      <c r="AO33" s="891"/>
      <c r="AP33" s="891">
        <v>103</v>
      </c>
      <c r="AQ33" s="891"/>
      <c r="AR33" s="891"/>
      <c r="AS33" s="891"/>
      <c r="AT33" s="891"/>
      <c r="AU33" s="891">
        <v>22</v>
      </c>
      <c r="AV33" s="891"/>
      <c r="AW33" s="891"/>
      <c r="AX33" s="891"/>
      <c r="AY33" s="891"/>
      <c r="AZ33" s="892" t="s">
        <v>526</v>
      </c>
      <c r="BA33" s="892"/>
      <c r="BB33" s="892"/>
      <c r="BC33" s="892"/>
      <c r="BD33" s="892"/>
      <c r="BE33" s="888"/>
      <c r="BF33" s="888"/>
      <c r="BG33" s="888"/>
      <c r="BH33" s="888"/>
      <c r="BI33" s="889"/>
      <c r="BJ33" s="228"/>
      <c r="BK33" s="228"/>
      <c r="BL33" s="228"/>
      <c r="BM33" s="228"/>
      <c r="BN33" s="228"/>
      <c r="BO33" s="241"/>
      <c r="BP33" s="241"/>
      <c r="BQ33" s="238">
        <v>27</v>
      </c>
      <c r="BR33" s="239"/>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2"/>
    </row>
    <row r="34" spans="1:131" s="223" customFormat="1" ht="26.25" customHeight="1" x14ac:dyDescent="0.15">
      <c r="A34" s="242">
        <v>7</v>
      </c>
      <c r="B34" s="815" t="s">
        <v>403</v>
      </c>
      <c r="C34" s="816"/>
      <c r="D34" s="816"/>
      <c r="E34" s="816"/>
      <c r="F34" s="816"/>
      <c r="G34" s="816"/>
      <c r="H34" s="816"/>
      <c r="I34" s="816"/>
      <c r="J34" s="816"/>
      <c r="K34" s="816"/>
      <c r="L34" s="816"/>
      <c r="M34" s="816"/>
      <c r="N34" s="816"/>
      <c r="O34" s="816"/>
      <c r="P34" s="817"/>
      <c r="Q34" s="818">
        <v>654</v>
      </c>
      <c r="R34" s="819"/>
      <c r="S34" s="819"/>
      <c r="T34" s="819"/>
      <c r="U34" s="819"/>
      <c r="V34" s="819">
        <v>685</v>
      </c>
      <c r="W34" s="819"/>
      <c r="X34" s="819"/>
      <c r="Y34" s="819"/>
      <c r="Z34" s="819"/>
      <c r="AA34" s="819">
        <v>-31</v>
      </c>
      <c r="AB34" s="819"/>
      <c r="AC34" s="819"/>
      <c r="AD34" s="819"/>
      <c r="AE34" s="820"/>
      <c r="AF34" s="821">
        <v>163</v>
      </c>
      <c r="AG34" s="822"/>
      <c r="AH34" s="822"/>
      <c r="AI34" s="822"/>
      <c r="AJ34" s="823"/>
      <c r="AK34" s="890">
        <v>207</v>
      </c>
      <c r="AL34" s="891"/>
      <c r="AM34" s="891"/>
      <c r="AN34" s="891"/>
      <c r="AO34" s="891"/>
      <c r="AP34" s="891">
        <v>106</v>
      </c>
      <c r="AQ34" s="891"/>
      <c r="AR34" s="891"/>
      <c r="AS34" s="891"/>
      <c r="AT34" s="891"/>
      <c r="AU34" s="891">
        <v>66</v>
      </c>
      <c r="AV34" s="891"/>
      <c r="AW34" s="891"/>
      <c r="AX34" s="891"/>
      <c r="AY34" s="891"/>
      <c r="AZ34" s="892" t="s">
        <v>526</v>
      </c>
      <c r="BA34" s="892"/>
      <c r="BB34" s="892"/>
      <c r="BC34" s="892"/>
      <c r="BD34" s="892"/>
      <c r="BE34" s="888" t="s">
        <v>404</v>
      </c>
      <c r="BF34" s="888"/>
      <c r="BG34" s="888"/>
      <c r="BH34" s="888"/>
      <c r="BI34" s="889"/>
      <c r="BJ34" s="228"/>
      <c r="BK34" s="228"/>
      <c r="BL34" s="228"/>
      <c r="BM34" s="228"/>
      <c r="BN34" s="228"/>
      <c r="BO34" s="241"/>
      <c r="BP34" s="241"/>
      <c r="BQ34" s="238">
        <v>28</v>
      </c>
      <c r="BR34" s="239"/>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2"/>
    </row>
    <row r="35" spans="1:131" s="223" customFormat="1" ht="26.25" customHeight="1" x14ac:dyDescent="0.15">
      <c r="A35" s="242">
        <v>8</v>
      </c>
      <c r="B35" s="815" t="s">
        <v>405</v>
      </c>
      <c r="C35" s="816"/>
      <c r="D35" s="816"/>
      <c r="E35" s="816"/>
      <c r="F35" s="816"/>
      <c r="G35" s="816"/>
      <c r="H35" s="816"/>
      <c r="I35" s="816"/>
      <c r="J35" s="816"/>
      <c r="K35" s="816"/>
      <c r="L35" s="816"/>
      <c r="M35" s="816"/>
      <c r="N35" s="816"/>
      <c r="O35" s="816"/>
      <c r="P35" s="817"/>
      <c r="Q35" s="818">
        <v>5745</v>
      </c>
      <c r="R35" s="819"/>
      <c r="S35" s="819"/>
      <c r="T35" s="819"/>
      <c r="U35" s="819"/>
      <c r="V35" s="819">
        <v>5712</v>
      </c>
      <c r="W35" s="819"/>
      <c r="X35" s="819"/>
      <c r="Y35" s="819"/>
      <c r="Z35" s="819"/>
      <c r="AA35" s="819">
        <v>33</v>
      </c>
      <c r="AB35" s="819"/>
      <c r="AC35" s="819"/>
      <c r="AD35" s="819"/>
      <c r="AE35" s="820"/>
      <c r="AF35" s="821">
        <v>1882</v>
      </c>
      <c r="AG35" s="822"/>
      <c r="AH35" s="822"/>
      <c r="AI35" s="822"/>
      <c r="AJ35" s="823"/>
      <c r="AK35" s="890">
        <v>206</v>
      </c>
      <c r="AL35" s="891"/>
      <c r="AM35" s="891"/>
      <c r="AN35" s="891"/>
      <c r="AO35" s="891"/>
      <c r="AP35" s="891">
        <v>19369</v>
      </c>
      <c r="AQ35" s="891"/>
      <c r="AR35" s="891"/>
      <c r="AS35" s="891"/>
      <c r="AT35" s="891"/>
      <c r="AU35" s="891">
        <v>1550</v>
      </c>
      <c r="AV35" s="891"/>
      <c r="AW35" s="891"/>
      <c r="AX35" s="891"/>
      <c r="AY35" s="891"/>
      <c r="AZ35" s="892" t="s">
        <v>526</v>
      </c>
      <c r="BA35" s="892"/>
      <c r="BB35" s="892"/>
      <c r="BC35" s="892"/>
      <c r="BD35" s="892"/>
      <c r="BE35" s="888" t="s">
        <v>404</v>
      </c>
      <c r="BF35" s="888"/>
      <c r="BG35" s="888"/>
      <c r="BH35" s="888"/>
      <c r="BI35" s="889"/>
      <c r="BJ35" s="228"/>
      <c r="BK35" s="228"/>
      <c r="BL35" s="228"/>
      <c r="BM35" s="228"/>
      <c r="BN35" s="228"/>
      <c r="BO35" s="241"/>
      <c r="BP35" s="241"/>
      <c r="BQ35" s="238">
        <v>29</v>
      </c>
      <c r="BR35" s="239"/>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2"/>
    </row>
    <row r="36" spans="1:131" s="223" customFormat="1" ht="26.25" customHeight="1" x14ac:dyDescent="0.15">
      <c r="A36" s="242">
        <v>9</v>
      </c>
      <c r="B36" s="815" t="s">
        <v>406</v>
      </c>
      <c r="C36" s="816"/>
      <c r="D36" s="816"/>
      <c r="E36" s="816"/>
      <c r="F36" s="816"/>
      <c r="G36" s="816"/>
      <c r="H36" s="816"/>
      <c r="I36" s="816"/>
      <c r="J36" s="816"/>
      <c r="K36" s="816"/>
      <c r="L36" s="816"/>
      <c r="M36" s="816"/>
      <c r="N36" s="816"/>
      <c r="O36" s="816"/>
      <c r="P36" s="817"/>
      <c r="Q36" s="818">
        <v>631</v>
      </c>
      <c r="R36" s="819"/>
      <c r="S36" s="819"/>
      <c r="T36" s="819"/>
      <c r="U36" s="819"/>
      <c r="V36" s="819">
        <v>440</v>
      </c>
      <c r="W36" s="819"/>
      <c r="X36" s="819"/>
      <c r="Y36" s="819"/>
      <c r="Z36" s="819"/>
      <c r="AA36" s="819">
        <v>191</v>
      </c>
      <c r="AB36" s="819"/>
      <c r="AC36" s="819"/>
      <c r="AD36" s="819"/>
      <c r="AE36" s="820"/>
      <c r="AF36" s="821">
        <v>717</v>
      </c>
      <c r="AG36" s="822"/>
      <c r="AH36" s="822"/>
      <c r="AI36" s="822"/>
      <c r="AJ36" s="823"/>
      <c r="AK36" s="890">
        <v>9</v>
      </c>
      <c r="AL36" s="891"/>
      <c r="AM36" s="891"/>
      <c r="AN36" s="891"/>
      <c r="AO36" s="891"/>
      <c r="AP36" s="891">
        <v>1431</v>
      </c>
      <c r="AQ36" s="891"/>
      <c r="AR36" s="891"/>
      <c r="AS36" s="891"/>
      <c r="AT36" s="891"/>
      <c r="AU36" s="891">
        <v>14</v>
      </c>
      <c r="AV36" s="891"/>
      <c r="AW36" s="891"/>
      <c r="AX36" s="891"/>
      <c r="AY36" s="891"/>
      <c r="AZ36" s="892" t="s">
        <v>526</v>
      </c>
      <c r="BA36" s="892"/>
      <c r="BB36" s="892"/>
      <c r="BC36" s="892"/>
      <c r="BD36" s="892"/>
      <c r="BE36" s="888" t="s">
        <v>404</v>
      </c>
      <c r="BF36" s="888"/>
      <c r="BG36" s="888"/>
      <c r="BH36" s="888"/>
      <c r="BI36" s="889"/>
      <c r="BJ36" s="228"/>
      <c r="BK36" s="228"/>
      <c r="BL36" s="228"/>
      <c r="BM36" s="228"/>
      <c r="BN36" s="228"/>
      <c r="BO36" s="241"/>
      <c r="BP36" s="241"/>
      <c r="BQ36" s="238">
        <v>30</v>
      </c>
      <c r="BR36" s="239"/>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2"/>
    </row>
    <row r="37" spans="1:131" s="223" customFormat="1" ht="26.25" customHeight="1" x14ac:dyDescent="0.15">
      <c r="A37" s="242">
        <v>10</v>
      </c>
      <c r="B37" s="815" t="s">
        <v>407</v>
      </c>
      <c r="C37" s="816"/>
      <c r="D37" s="816"/>
      <c r="E37" s="816"/>
      <c r="F37" s="816"/>
      <c r="G37" s="816"/>
      <c r="H37" s="816"/>
      <c r="I37" s="816"/>
      <c r="J37" s="816"/>
      <c r="K37" s="816"/>
      <c r="L37" s="816"/>
      <c r="M37" s="816"/>
      <c r="N37" s="816"/>
      <c r="O37" s="816"/>
      <c r="P37" s="817"/>
      <c r="Q37" s="818">
        <v>7083</v>
      </c>
      <c r="R37" s="819"/>
      <c r="S37" s="819"/>
      <c r="T37" s="819"/>
      <c r="U37" s="819"/>
      <c r="V37" s="819">
        <v>6677</v>
      </c>
      <c r="W37" s="819"/>
      <c r="X37" s="819"/>
      <c r="Y37" s="819"/>
      <c r="Z37" s="819"/>
      <c r="AA37" s="819">
        <v>406</v>
      </c>
      <c r="AB37" s="819"/>
      <c r="AC37" s="819"/>
      <c r="AD37" s="819"/>
      <c r="AE37" s="820"/>
      <c r="AF37" s="821">
        <v>1219</v>
      </c>
      <c r="AG37" s="822"/>
      <c r="AH37" s="822"/>
      <c r="AI37" s="822"/>
      <c r="AJ37" s="823"/>
      <c r="AK37" s="890">
        <v>1843</v>
      </c>
      <c r="AL37" s="891"/>
      <c r="AM37" s="891"/>
      <c r="AN37" s="891"/>
      <c r="AO37" s="891"/>
      <c r="AP37" s="891">
        <v>42751</v>
      </c>
      <c r="AQ37" s="891"/>
      <c r="AR37" s="891"/>
      <c r="AS37" s="891"/>
      <c r="AT37" s="891"/>
      <c r="AU37" s="891">
        <v>18169</v>
      </c>
      <c r="AV37" s="891"/>
      <c r="AW37" s="891"/>
      <c r="AX37" s="891"/>
      <c r="AY37" s="891"/>
      <c r="AZ37" s="892" t="s">
        <v>526</v>
      </c>
      <c r="BA37" s="892"/>
      <c r="BB37" s="892"/>
      <c r="BC37" s="892"/>
      <c r="BD37" s="892"/>
      <c r="BE37" s="888" t="s">
        <v>408</v>
      </c>
      <c r="BF37" s="888"/>
      <c r="BG37" s="888"/>
      <c r="BH37" s="888"/>
      <c r="BI37" s="889"/>
      <c r="BJ37" s="228"/>
      <c r="BK37" s="228"/>
      <c r="BL37" s="228"/>
      <c r="BM37" s="228"/>
      <c r="BN37" s="228"/>
      <c r="BO37" s="241"/>
      <c r="BP37" s="241"/>
      <c r="BQ37" s="238">
        <v>31</v>
      </c>
      <c r="BR37" s="239"/>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2"/>
    </row>
    <row r="38" spans="1:131" s="223" customFormat="1" ht="26.25" customHeight="1" x14ac:dyDescent="0.15">
      <c r="A38" s="242">
        <v>11</v>
      </c>
      <c r="B38" s="815" t="s">
        <v>409</v>
      </c>
      <c r="C38" s="816"/>
      <c r="D38" s="816"/>
      <c r="E38" s="816"/>
      <c r="F38" s="816"/>
      <c r="G38" s="816"/>
      <c r="H38" s="816"/>
      <c r="I38" s="816"/>
      <c r="J38" s="816"/>
      <c r="K38" s="816"/>
      <c r="L38" s="816"/>
      <c r="M38" s="816"/>
      <c r="N38" s="816"/>
      <c r="O38" s="816"/>
      <c r="P38" s="817"/>
      <c r="Q38" s="818">
        <v>467</v>
      </c>
      <c r="R38" s="819"/>
      <c r="S38" s="819"/>
      <c r="T38" s="819"/>
      <c r="U38" s="819"/>
      <c r="V38" s="819">
        <v>467</v>
      </c>
      <c r="W38" s="819"/>
      <c r="X38" s="819"/>
      <c r="Y38" s="819"/>
      <c r="Z38" s="819"/>
      <c r="AA38" s="819">
        <v>0</v>
      </c>
      <c r="AB38" s="819"/>
      <c r="AC38" s="819"/>
      <c r="AD38" s="819"/>
      <c r="AE38" s="820"/>
      <c r="AF38" s="821" t="s">
        <v>401</v>
      </c>
      <c r="AG38" s="822"/>
      <c r="AH38" s="822"/>
      <c r="AI38" s="822"/>
      <c r="AJ38" s="823"/>
      <c r="AK38" s="890">
        <v>253</v>
      </c>
      <c r="AL38" s="891"/>
      <c r="AM38" s="891"/>
      <c r="AN38" s="891"/>
      <c r="AO38" s="891"/>
      <c r="AP38" s="891">
        <v>2813</v>
      </c>
      <c r="AQ38" s="891"/>
      <c r="AR38" s="891"/>
      <c r="AS38" s="891"/>
      <c r="AT38" s="891"/>
      <c r="AU38" s="891">
        <v>2788</v>
      </c>
      <c r="AV38" s="891"/>
      <c r="AW38" s="891"/>
      <c r="AX38" s="891"/>
      <c r="AY38" s="891"/>
      <c r="AZ38" s="892" t="s">
        <v>526</v>
      </c>
      <c r="BA38" s="892"/>
      <c r="BB38" s="892"/>
      <c r="BC38" s="892"/>
      <c r="BD38" s="892"/>
      <c r="BE38" s="888" t="s">
        <v>410</v>
      </c>
      <c r="BF38" s="888"/>
      <c r="BG38" s="888"/>
      <c r="BH38" s="888"/>
      <c r="BI38" s="889"/>
      <c r="BJ38" s="228"/>
      <c r="BK38" s="228"/>
      <c r="BL38" s="228"/>
      <c r="BM38" s="228"/>
      <c r="BN38" s="228"/>
      <c r="BO38" s="241"/>
      <c r="BP38" s="241"/>
      <c r="BQ38" s="238">
        <v>32</v>
      </c>
      <c r="BR38" s="239"/>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2"/>
    </row>
    <row r="39" spans="1:131" s="223" customFormat="1" ht="26.25" customHeight="1" x14ac:dyDescent="0.15">
      <c r="A39" s="242">
        <v>12</v>
      </c>
      <c r="B39" s="815" t="s">
        <v>411</v>
      </c>
      <c r="C39" s="816"/>
      <c r="D39" s="816"/>
      <c r="E39" s="816"/>
      <c r="F39" s="816"/>
      <c r="G39" s="816"/>
      <c r="H39" s="816"/>
      <c r="I39" s="816"/>
      <c r="J39" s="816"/>
      <c r="K39" s="816"/>
      <c r="L39" s="816"/>
      <c r="M39" s="816"/>
      <c r="N39" s="816"/>
      <c r="O39" s="816"/>
      <c r="P39" s="817"/>
      <c r="Q39" s="818">
        <v>99</v>
      </c>
      <c r="R39" s="819"/>
      <c r="S39" s="819"/>
      <c r="T39" s="819"/>
      <c r="U39" s="819"/>
      <c r="V39" s="819">
        <v>99</v>
      </c>
      <c r="W39" s="819"/>
      <c r="X39" s="819"/>
      <c r="Y39" s="819"/>
      <c r="Z39" s="819"/>
      <c r="AA39" s="819">
        <v>0</v>
      </c>
      <c r="AB39" s="819"/>
      <c r="AC39" s="819"/>
      <c r="AD39" s="819"/>
      <c r="AE39" s="820"/>
      <c r="AF39" s="821" t="s">
        <v>401</v>
      </c>
      <c r="AG39" s="822"/>
      <c r="AH39" s="822"/>
      <c r="AI39" s="822"/>
      <c r="AJ39" s="823"/>
      <c r="AK39" s="890">
        <v>22</v>
      </c>
      <c r="AL39" s="891"/>
      <c r="AM39" s="891"/>
      <c r="AN39" s="891"/>
      <c r="AO39" s="891"/>
      <c r="AP39" s="891">
        <v>71</v>
      </c>
      <c r="AQ39" s="891"/>
      <c r="AR39" s="891"/>
      <c r="AS39" s="891"/>
      <c r="AT39" s="891"/>
      <c r="AU39" s="891">
        <v>39</v>
      </c>
      <c r="AV39" s="891"/>
      <c r="AW39" s="891"/>
      <c r="AX39" s="891"/>
      <c r="AY39" s="891"/>
      <c r="AZ39" s="892" t="s">
        <v>526</v>
      </c>
      <c r="BA39" s="892"/>
      <c r="BB39" s="892"/>
      <c r="BC39" s="892"/>
      <c r="BD39" s="892"/>
      <c r="BE39" s="888" t="s">
        <v>412</v>
      </c>
      <c r="BF39" s="888"/>
      <c r="BG39" s="888"/>
      <c r="BH39" s="888"/>
      <c r="BI39" s="889"/>
      <c r="BJ39" s="228"/>
      <c r="BK39" s="228"/>
      <c r="BL39" s="228"/>
      <c r="BM39" s="228"/>
      <c r="BN39" s="228"/>
      <c r="BO39" s="241"/>
      <c r="BP39" s="241"/>
      <c r="BQ39" s="238">
        <v>33</v>
      </c>
      <c r="BR39" s="239"/>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2"/>
    </row>
    <row r="40" spans="1:131" s="223" customFormat="1" ht="26.25" customHeight="1" x14ac:dyDescent="0.15">
      <c r="A40" s="237">
        <v>13</v>
      </c>
      <c r="B40" s="815" t="s">
        <v>413</v>
      </c>
      <c r="C40" s="816"/>
      <c r="D40" s="816"/>
      <c r="E40" s="816"/>
      <c r="F40" s="816"/>
      <c r="G40" s="816"/>
      <c r="H40" s="816"/>
      <c r="I40" s="816"/>
      <c r="J40" s="816"/>
      <c r="K40" s="816"/>
      <c r="L40" s="816"/>
      <c r="M40" s="816"/>
      <c r="N40" s="816"/>
      <c r="O40" s="816"/>
      <c r="P40" s="817"/>
      <c r="Q40" s="818">
        <v>28</v>
      </c>
      <c r="R40" s="819"/>
      <c r="S40" s="819"/>
      <c r="T40" s="819"/>
      <c r="U40" s="819"/>
      <c r="V40" s="819">
        <v>28</v>
      </c>
      <c r="W40" s="819"/>
      <c r="X40" s="819"/>
      <c r="Y40" s="819"/>
      <c r="Z40" s="819"/>
      <c r="AA40" s="819">
        <v>0</v>
      </c>
      <c r="AB40" s="819"/>
      <c r="AC40" s="819"/>
      <c r="AD40" s="819"/>
      <c r="AE40" s="820"/>
      <c r="AF40" s="821" t="s">
        <v>414</v>
      </c>
      <c r="AG40" s="822"/>
      <c r="AH40" s="822"/>
      <c r="AI40" s="822"/>
      <c r="AJ40" s="823"/>
      <c r="AK40" s="890">
        <v>28</v>
      </c>
      <c r="AL40" s="891"/>
      <c r="AM40" s="891"/>
      <c r="AN40" s="891"/>
      <c r="AO40" s="891"/>
      <c r="AP40" s="891">
        <v>0</v>
      </c>
      <c r="AQ40" s="891"/>
      <c r="AR40" s="891"/>
      <c r="AS40" s="891"/>
      <c r="AT40" s="891"/>
      <c r="AU40" s="891">
        <v>0</v>
      </c>
      <c r="AV40" s="891"/>
      <c r="AW40" s="891"/>
      <c r="AX40" s="891"/>
      <c r="AY40" s="891"/>
      <c r="AZ40" s="892" t="s">
        <v>526</v>
      </c>
      <c r="BA40" s="892"/>
      <c r="BB40" s="892"/>
      <c r="BC40" s="892"/>
      <c r="BD40" s="892"/>
      <c r="BE40" s="888" t="s">
        <v>415</v>
      </c>
      <c r="BF40" s="888"/>
      <c r="BG40" s="888"/>
      <c r="BH40" s="888"/>
      <c r="BI40" s="889"/>
      <c r="BJ40" s="228"/>
      <c r="BK40" s="228"/>
      <c r="BL40" s="228"/>
      <c r="BM40" s="228"/>
      <c r="BN40" s="228"/>
      <c r="BO40" s="241"/>
      <c r="BP40" s="241"/>
      <c r="BQ40" s="238">
        <v>34</v>
      </c>
      <c r="BR40" s="239"/>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2"/>
    </row>
    <row r="41" spans="1:131" s="223" customFormat="1" ht="26.25" customHeight="1" x14ac:dyDescent="0.15">
      <c r="A41" s="237">
        <v>14</v>
      </c>
      <c r="B41" s="815" t="s">
        <v>416</v>
      </c>
      <c r="C41" s="816"/>
      <c r="D41" s="816"/>
      <c r="E41" s="816"/>
      <c r="F41" s="816"/>
      <c r="G41" s="816"/>
      <c r="H41" s="816"/>
      <c r="I41" s="816"/>
      <c r="J41" s="816"/>
      <c r="K41" s="816"/>
      <c r="L41" s="816"/>
      <c r="M41" s="816"/>
      <c r="N41" s="816"/>
      <c r="O41" s="816"/>
      <c r="P41" s="817"/>
      <c r="Q41" s="818">
        <v>820</v>
      </c>
      <c r="R41" s="819"/>
      <c r="S41" s="819"/>
      <c r="T41" s="819"/>
      <c r="U41" s="819"/>
      <c r="V41" s="819">
        <v>820</v>
      </c>
      <c r="W41" s="819"/>
      <c r="X41" s="819"/>
      <c r="Y41" s="819"/>
      <c r="Z41" s="819"/>
      <c r="AA41" s="819">
        <v>0</v>
      </c>
      <c r="AB41" s="819"/>
      <c r="AC41" s="819"/>
      <c r="AD41" s="819"/>
      <c r="AE41" s="820"/>
      <c r="AF41" s="821" t="s">
        <v>401</v>
      </c>
      <c r="AG41" s="822"/>
      <c r="AH41" s="822"/>
      <c r="AI41" s="822"/>
      <c r="AJ41" s="823"/>
      <c r="AK41" s="890">
        <v>126</v>
      </c>
      <c r="AL41" s="891"/>
      <c r="AM41" s="891"/>
      <c r="AN41" s="891"/>
      <c r="AO41" s="891"/>
      <c r="AP41" s="891">
        <v>5899</v>
      </c>
      <c r="AQ41" s="891"/>
      <c r="AR41" s="891"/>
      <c r="AS41" s="891"/>
      <c r="AT41" s="891"/>
      <c r="AU41" s="891">
        <v>867</v>
      </c>
      <c r="AV41" s="891"/>
      <c r="AW41" s="891"/>
      <c r="AX41" s="891"/>
      <c r="AY41" s="891"/>
      <c r="AZ41" s="892" t="s">
        <v>526</v>
      </c>
      <c r="BA41" s="892"/>
      <c r="BB41" s="892"/>
      <c r="BC41" s="892"/>
      <c r="BD41" s="892"/>
      <c r="BE41" s="888" t="s">
        <v>415</v>
      </c>
      <c r="BF41" s="888"/>
      <c r="BG41" s="888"/>
      <c r="BH41" s="888"/>
      <c r="BI41" s="889"/>
      <c r="BJ41" s="228"/>
      <c r="BK41" s="228"/>
      <c r="BL41" s="228"/>
      <c r="BM41" s="228"/>
      <c r="BN41" s="228"/>
      <c r="BO41" s="241"/>
      <c r="BP41" s="241"/>
      <c r="BQ41" s="238">
        <v>35</v>
      </c>
      <c r="BR41" s="239"/>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2"/>
    </row>
    <row r="42" spans="1:131" s="223" customFormat="1" ht="26.25" customHeight="1" x14ac:dyDescent="0.15">
      <c r="A42" s="237">
        <v>15</v>
      </c>
      <c r="B42" s="815" t="s">
        <v>417</v>
      </c>
      <c r="C42" s="816"/>
      <c r="D42" s="816"/>
      <c r="E42" s="816"/>
      <c r="F42" s="816"/>
      <c r="G42" s="816"/>
      <c r="H42" s="816"/>
      <c r="I42" s="816"/>
      <c r="J42" s="816"/>
      <c r="K42" s="816"/>
      <c r="L42" s="816"/>
      <c r="M42" s="816"/>
      <c r="N42" s="816"/>
      <c r="O42" s="816"/>
      <c r="P42" s="817"/>
      <c r="Q42" s="818">
        <v>970</v>
      </c>
      <c r="R42" s="819"/>
      <c r="S42" s="819"/>
      <c r="T42" s="819"/>
      <c r="U42" s="819"/>
      <c r="V42" s="819">
        <v>970</v>
      </c>
      <c r="W42" s="819"/>
      <c r="X42" s="819"/>
      <c r="Y42" s="819"/>
      <c r="Z42" s="819"/>
      <c r="AA42" s="819">
        <v>0</v>
      </c>
      <c r="AB42" s="819"/>
      <c r="AC42" s="819"/>
      <c r="AD42" s="819"/>
      <c r="AE42" s="820"/>
      <c r="AF42" s="821" t="s">
        <v>401</v>
      </c>
      <c r="AG42" s="822"/>
      <c r="AH42" s="822"/>
      <c r="AI42" s="822"/>
      <c r="AJ42" s="823"/>
      <c r="AK42" s="890">
        <v>1</v>
      </c>
      <c r="AL42" s="891"/>
      <c r="AM42" s="891"/>
      <c r="AN42" s="891"/>
      <c r="AO42" s="891"/>
      <c r="AP42" s="891">
        <v>480</v>
      </c>
      <c r="AQ42" s="891"/>
      <c r="AR42" s="891"/>
      <c r="AS42" s="891"/>
      <c r="AT42" s="891"/>
      <c r="AU42" s="891">
        <v>263</v>
      </c>
      <c r="AV42" s="891"/>
      <c r="AW42" s="891"/>
      <c r="AX42" s="891"/>
      <c r="AY42" s="891"/>
      <c r="AZ42" s="892" t="s">
        <v>526</v>
      </c>
      <c r="BA42" s="892"/>
      <c r="BB42" s="892"/>
      <c r="BC42" s="892"/>
      <c r="BD42" s="892"/>
      <c r="BE42" s="888" t="s">
        <v>415</v>
      </c>
      <c r="BF42" s="888"/>
      <c r="BG42" s="888"/>
      <c r="BH42" s="888"/>
      <c r="BI42" s="889"/>
      <c r="BJ42" s="228"/>
      <c r="BK42" s="228"/>
      <c r="BL42" s="228"/>
      <c r="BM42" s="228"/>
      <c r="BN42" s="228"/>
      <c r="BO42" s="241"/>
      <c r="BP42" s="241"/>
      <c r="BQ42" s="238">
        <v>36</v>
      </c>
      <c r="BR42" s="239"/>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2"/>
    </row>
    <row r="43" spans="1:131" s="223" customFormat="1" ht="26.25" customHeight="1" x14ac:dyDescent="0.15">
      <c r="A43" s="237">
        <v>16</v>
      </c>
      <c r="B43" s="815" t="s">
        <v>418</v>
      </c>
      <c r="C43" s="816"/>
      <c r="D43" s="816"/>
      <c r="E43" s="816"/>
      <c r="F43" s="816"/>
      <c r="G43" s="816"/>
      <c r="H43" s="816"/>
      <c r="I43" s="816"/>
      <c r="J43" s="816"/>
      <c r="K43" s="816"/>
      <c r="L43" s="816"/>
      <c r="M43" s="816"/>
      <c r="N43" s="816"/>
      <c r="O43" s="816"/>
      <c r="P43" s="817"/>
      <c r="Q43" s="818">
        <v>2279</v>
      </c>
      <c r="R43" s="819"/>
      <c r="S43" s="819"/>
      <c r="T43" s="819"/>
      <c r="U43" s="819"/>
      <c r="V43" s="819">
        <v>2275</v>
      </c>
      <c r="W43" s="819"/>
      <c r="X43" s="819"/>
      <c r="Y43" s="819"/>
      <c r="Z43" s="819"/>
      <c r="AA43" s="819">
        <v>4</v>
      </c>
      <c r="AB43" s="819"/>
      <c r="AC43" s="819"/>
      <c r="AD43" s="819"/>
      <c r="AE43" s="820"/>
      <c r="AF43" s="821" t="s">
        <v>401</v>
      </c>
      <c r="AG43" s="822"/>
      <c r="AH43" s="822"/>
      <c r="AI43" s="822"/>
      <c r="AJ43" s="823"/>
      <c r="AK43" s="890">
        <v>500</v>
      </c>
      <c r="AL43" s="891"/>
      <c r="AM43" s="891"/>
      <c r="AN43" s="891"/>
      <c r="AO43" s="891"/>
      <c r="AP43" s="891">
        <v>14632</v>
      </c>
      <c r="AQ43" s="891"/>
      <c r="AR43" s="891"/>
      <c r="AS43" s="891"/>
      <c r="AT43" s="891"/>
      <c r="AU43" s="891">
        <v>7503</v>
      </c>
      <c r="AV43" s="891"/>
      <c r="AW43" s="891"/>
      <c r="AX43" s="891"/>
      <c r="AY43" s="891"/>
      <c r="AZ43" s="892" t="s">
        <v>526</v>
      </c>
      <c r="BA43" s="892"/>
      <c r="BB43" s="892"/>
      <c r="BC43" s="892"/>
      <c r="BD43" s="892"/>
      <c r="BE43" s="888" t="s">
        <v>419</v>
      </c>
      <c r="BF43" s="888"/>
      <c r="BG43" s="888"/>
      <c r="BH43" s="888"/>
      <c r="BI43" s="889"/>
      <c r="BJ43" s="228"/>
      <c r="BK43" s="228"/>
      <c r="BL43" s="228"/>
      <c r="BM43" s="228"/>
      <c r="BN43" s="228"/>
      <c r="BO43" s="241"/>
      <c r="BP43" s="241"/>
      <c r="BQ43" s="238">
        <v>37</v>
      </c>
      <c r="BR43" s="239"/>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2"/>
    </row>
    <row r="44" spans="1:131" s="223" customFormat="1" ht="26.25" customHeight="1" x14ac:dyDescent="0.15">
      <c r="A44" s="23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28"/>
      <c r="BK44" s="228"/>
      <c r="BL44" s="228"/>
      <c r="BM44" s="228"/>
      <c r="BN44" s="228"/>
      <c r="BO44" s="241"/>
      <c r="BP44" s="241"/>
      <c r="BQ44" s="238">
        <v>38</v>
      </c>
      <c r="BR44" s="239"/>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2"/>
    </row>
    <row r="45" spans="1:131" s="223" customFormat="1" ht="26.25" customHeight="1" x14ac:dyDescent="0.15">
      <c r="A45" s="23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28"/>
      <c r="BK45" s="228"/>
      <c r="BL45" s="228"/>
      <c r="BM45" s="228"/>
      <c r="BN45" s="228"/>
      <c r="BO45" s="241"/>
      <c r="BP45" s="241"/>
      <c r="BQ45" s="238">
        <v>39</v>
      </c>
      <c r="BR45" s="239"/>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2"/>
    </row>
    <row r="46" spans="1:131" s="223" customFormat="1" ht="26.25" customHeight="1" x14ac:dyDescent="0.15">
      <c r="A46" s="23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28"/>
      <c r="BK46" s="228"/>
      <c r="BL46" s="228"/>
      <c r="BM46" s="228"/>
      <c r="BN46" s="228"/>
      <c r="BO46" s="241"/>
      <c r="BP46" s="241"/>
      <c r="BQ46" s="238">
        <v>40</v>
      </c>
      <c r="BR46" s="239"/>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2"/>
    </row>
    <row r="47" spans="1:131" s="223" customFormat="1" ht="26.25" customHeight="1" x14ac:dyDescent="0.15">
      <c r="A47" s="23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28"/>
      <c r="BK47" s="228"/>
      <c r="BL47" s="228"/>
      <c r="BM47" s="228"/>
      <c r="BN47" s="228"/>
      <c r="BO47" s="241"/>
      <c r="BP47" s="241"/>
      <c r="BQ47" s="238">
        <v>41</v>
      </c>
      <c r="BR47" s="239"/>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2"/>
    </row>
    <row r="48" spans="1:131" s="223" customFormat="1" ht="26.25" customHeight="1" x14ac:dyDescent="0.15">
      <c r="A48" s="23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28"/>
      <c r="BK48" s="228"/>
      <c r="BL48" s="228"/>
      <c r="BM48" s="228"/>
      <c r="BN48" s="228"/>
      <c r="BO48" s="241"/>
      <c r="BP48" s="241"/>
      <c r="BQ48" s="238">
        <v>42</v>
      </c>
      <c r="BR48" s="239"/>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2"/>
    </row>
    <row r="49" spans="1:131" s="223" customFormat="1" ht="26.25" customHeight="1" x14ac:dyDescent="0.15">
      <c r="A49" s="23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28"/>
      <c r="BK49" s="228"/>
      <c r="BL49" s="228"/>
      <c r="BM49" s="228"/>
      <c r="BN49" s="228"/>
      <c r="BO49" s="241"/>
      <c r="BP49" s="241"/>
      <c r="BQ49" s="238">
        <v>43</v>
      </c>
      <c r="BR49" s="239"/>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2"/>
    </row>
    <row r="50" spans="1:131" s="223" customFormat="1" ht="26.25" customHeight="1" x14ac:dyDescent="0.15">
      <c r="A50" s="237">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28"/>
      <c r="BK50" s="228"/>
      <c r="BL50" s="228"/>
      <c r="BM50" s="228"/>
      <c r="BN50" s="228"/>
      <c r="BO50" s="241"/>
      <c r="BP50" s="241"/>
      <c r="BQ50" s="238">
        <v>44</v>
      </c>
      <c r="BR50" s="239"/>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2"/>
    </row>
    <row r="51" spans="1:131" s="223" customFormat="1" ht="26.25" customHeight="1" x14ac:dyDescent="0.15">
      <c r="A51" s="237">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28"/>
      <c r="BK51" s="228"/>
      <c r="BL51" s="228"/>
      <c r="BM51" s="228"/>
      <c r="BN51" s="228"/>
      <c r="BO51" s="241"/>
      <c r="BP51" s="241"/>
      <c r="BQ51" s="238">
        <v>45</v>
      </c>
      <c r="BR51" s="239"/>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2"/>
    </row>
    <row r="52" spans="1:131" s="223" customFormat="1" ht="26.25" customHeight="1" x14ac:dyDescent="0.15">
      <c r="A52" s="237">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28"/>
      <c r="BK52" s="228"/>
      <c r="BL52" s="228"/>
      <c r="BM52" s="228"/>
      <c r="BN52" s="228"/>
      <c r="BO52" s="241"/>
      <c r="BP52" s="241"/>
      <c r="BQ52" s="238">
        <v>46</v>
      </c>
      <c r="BR52" s="239"/>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2"/>
    </row>
    <row r="53" spans="1:131" s="223" customFormat="1" ht="26.25" customHeight="1" x14ac:dyDescent="0.15">
      <c r="A53" s="237">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28"/>
      <c r="BK53" s="228"/>
      <c r="BL53" s="228"/>
      <c r="BM53" s="228"/>
      <c r="BN53" s="228"/>
      <c r="BO53" s="241"/>
      <c r="BP53" s="241"/>
      <c r="BQ53" s="238">
        <v>47</v>
      </c>
      <c r="BR53" s="239"/>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2"/>
    </row>
    <row r="54" spans="1:131" s="223" customFormat="1" ht="26.25" customHeight="1" x14ac:dyDescent="0.15">
      <c r="A54" s="237">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28"/>
      <c r="BK54" s="228"/>
      <c r="BL54" s="228"/>
      <c r="BM54" s="228"/>
      <c r="BN54" s="228"/>
      <c r="BO54" s="241"/>
      <c r="BP54" s="241"/>
      <c r="BQ54" s="238">
        <v>48</v>
      </c>
      <c r="BR54" s="239"/>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2"/>
    </row>
    <row r="55" spans="1:131" s="223" customFormat="1" ht="26.25" customHeight="1" x14ac:dyDescent="0.15">
      <c r="A55" s="237">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28"/>
      <c r="BK55" s="228"/>
      <c r="BL55" s="228"/>
      <c r="BM55" s="228"/>
      <c r="BN55" s="228"/>
      <c r="BO55" s="241"/>
      <c r="BP55" s="241"/>
      <c r="BQ55" s="238">
        <v>49</v>
      </c>
      <c r="BR55" s="239"/>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2"/>
    </row>
    <row r="56" spans="1:131" s="223" customFormat="1" ht="26.25" customHeight="1" x14ac:dyDescent="0.15">
      <c r="A56" s="237">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28"/>
      <c r="BK56" s="228"/>
      <c r="BL56" s="228"/>
      <c r="BM56" s="228"/>
      <c r="BN56" s="228"/>
      <c r="BO56" s="241"/>
      <c r="BP56" s="241"/>
      <c r="BQ56" s="238">
        <v>50</v>
      </c>
      <c r="BR56" s="239"/>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2"/>
    </row>
    <row r="57" spans="1:131" s="223" customFormat="1" ht="26.25" customHeight="1" x14ac:dyDescent="0.15">
      <c r="A57" s="237">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28"/>
      <c r="BK57" s="228"/>
      <c r="BL57" s="228"/>
      <c r="BM57" s="228"/>
      <c r="BN57" s="228"/>
      <c r="BO57" s="241"/>
      <c r="BP57" s="241"/>
      <c r="BQ57" s="238">
        <v>51</v>
      </c>
      <c r="BR57" s="239"/>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2"/>
    </row>
    <row r="58" spans="1:131" s="223" customFormat="1" ht="26.25" customHeight="1" x14ac:dyDescent="0.15">
      <c r="A58" s="237">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28"/>
      <c r="BK58" s="228"/>
      <c r="BL58" s="228"/>
      <c r="BM58" s="228"/>
      <c r="BN58" s="228"/>
      <c r="BO58" s="241"/>
      <c r="BP58" s="241"/>
      <c r="BQ58" s="238">
        <v>52</v>
      </c>
      <c r="BR58" s="239"/>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2"/>
    </row>
    <row r="59" spans="1:131" s="223" customFormat="1" ht="26.25" customHeight="1" x14ac:dyDescent="0.15">
      <c r="A59" s="237">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28"/>
      <c r="BK59" s="228"/>
      <c r="BL59" s="228"/>
      <c r="BM59" s="228"/>
      <c r="BN59" s="228"/>
      <c r="BO59" s="241"/>
      <c r="BP59" s="241"/>
      <c r="BQ59" s="238">
        <v>53</v>
      </c>
      <c r="BR59" s="239"/>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2"/>
    </row>
    <row r="60" spans="1:131" s="223" customFormat="1" ht="26.25" customHeight="1" x14ac:dyDescent="0.15">
      <c r="A60" s="237">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28"/>
      <c r="BK60" s="228"/>
      <c r="BL60" s="228"/>
      <c r="BM60" s="228"/>
      <c r="BN60" s="228"/>
      <c r="BO60" s="241"/>
      <c r="BP60" s="241"/>
      <c r="BQ60" s="238">
        <v>54</v>
      </c>
      <c r="BR60" s="239"/>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2"/>
    </row>
    <row r="61" spans="1:131" s="223" customFormat="1" ht="26.25" customHeight="1" thickBot="1" x14ac:dyDescent="0.2">
      <c r="A61" s="237">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28"/>
      <c r="BK61" s="228"/>
      <c r="BL61" s="228"/>
      <c r="BM61" s="228"/>
      <c r="BN61" s="228"/>
      <c r="BO61" s="241"/>
      <c r="BP61" s="241"/>
      <c r="BQ61" s="238">
        <v>55</v>
      </c>
      <c r="BR61" s="239"/>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2"/>
    </row>
    <row r="62" spans="1:131" s="223" customFormat="1" ht="26.25" customHeight="1" x14ac:dyDescent="0.15">
      <c r="A62" s="237">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420</v>
      </c>
      <c r="BK62" s="866"/>
      <c r="BL62" s="866"/>
      <c r="BM62" s="866"/>
      <c r="BN62" s="867"/>
      <c r="BO62" s="241"/>
      <c r="BP62" s="241"/>
      <c r="BQ62" s="238">
        <v>56</v>
      </c>
      <c r="BR62" s="239"/>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2"/>
    </row>
    <row r="63" spans="1:131" s="223" customFormat="1" ht="26.25" customHeight="1" thickBot="1" x14ac:dyDescent="0.2">
      <c r="A63" s="240" t="s">
        <v>383</v>
      </c>
      <c r="B63" s="850" t="s">
        <v>421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5738</v>
      </c>
      <c r="AG63" s="902"/>
      <c r="AH63" s="902"/>
      <c r="AI63" s="902"/>
      <c r="AJ63" s="903"/>
      <c r="AK63" s="904"/>
      <c r="AL63" s="899"/>
      <c r="AM63" s="899"/>
      <c r="AN63" s="899"/>
      <c r="AO63" s="899"/>
      <c r="AP63" s="902">
        <v>88415</v>
      </c>
      <c r="AQ63" s="902"/>
      <c r="AR63" s="902"/>
      <c r="AS63" s="902"/>
      <c r="AT63" s="902"/>
      <c r="AU63" s="902">
        <v>31881</v>
      </c>
      <c r="AV63" s="902"/>
      <c r="AW63" s="902"/>
      <c r="AX63" s="902"/>
      <c r="AY63" s="902"/>
      <c r="AZ63" s="906"/>
      <c r="BA63" s="906"/>
      <c r="BB63" s="906"/>
      <c r="BC63" s="906"/>
      <c r="BD63" s="906"/>
      <c r="BE63" s="907"/>
      <c r="BF63" s="907"/>
      <c r="BG63" s="907"/>
      <c r="BH63" s="907"/>
      <c r="BI63" s="908"/>
      <c r="BJ63" s="909" t="s">
        <v>401</v>
      </c>
      <c r="BK63" s="910"/>
      <c r="BL63" s="910"/>
      <c r="BM63" s="910"/>
      <c r="BN63" s="911"/>
      <c r="BO63" s="241"/>
      <c r="BP63" s="241"/>
      <c r="BQ63" s="238">
        <v>57</v>
      </c>
      <c r="BR63" s="239"/>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2"/>
    </row>
    <row r="65" spans="1:131" s="223" customFormat="1" ht="26.25" customHeight="1" thickBot="1" x14ac:dyDescent="0.2">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2"/>
    </row>
    <row r="66" spans="1:131" s="223" customFormat="1" ht="26.25" customHeight="1" x14ac:dyDescent="0.15">
      <c r="A66" s="800" t="s">
        <v>423</v>
      </c>
      <c r="B66" s="801"/>
      <c r="C66" s="801"/>
      <c r="D66" s="801"/>
      <c r="E66" s="801"/>
      <c r="F66" s="801"/>
      <c r="G66" s="801"/>
      <c r="H66" s="801"/>
      <c r="I66" s="801"/>
      <c r="J66" s="801"/>
      <c r="K66" s="801"/>
      <c r="L66" s="801"/>
      <c r="M66" s="801"/>
      <c r="N66" s="801"/>
      <c r="O66" s="801"/>
      <c r="P66" s="802"/>
      <c r="Q66" s="777" t="s">
        <v>424</v>
      </c>
      <c r="R66" s="778"/>
      <c r="S66" s="778"/>
      <c r="T66" s="778"/>
      <c r="U66" s="779"/>
      <c r="V66" s="777" t="s">
        <v>425</v>
      </c>
      <c r="W66" s="778"/>
      <c r="X66" s="778"/>
      <c r="Y66" s="778"/>
      <c r="Z66" s="779"/>
      <c r="AA66" s="777" t="s">
        <v>426</v>
      </c>
      <c r="AB66" s="778"/>
      <c r="AC66" s="778"/>
      <c r="AD66" s="778"/>
      <c r="AE66" s="779"/>
      <c r="AF66" s="912" t="s">
        <v>427</v>
      </c>
      <c r="AG66" s="873"/>
      <c r="AH66" s="873"/>
      <c r="AI66" s="873"/>
      <c r="AJ66" s="913"/>
      <c r="AK66" s="777" t="s">
        <v>428</v>
      </c>
      <c r="AL66" s="801"/>
      <c r="AM66" s="801"/>
      <c r="AN66" s="801"/>
      <c r="AO66" s="802"/>
      <c r="AP66" s="777" t="s">
        <v>429</v>
      </c>
      <c r="AQ66" s="778"/>
      <c r="AR66" s="778"/>
      <c r="AS66" s="778"/>
      <c r="AT66" s="779"/>
      <c r="AU66" s="777" t="s">
        <v>430</v>
      </c>
      <c r="AV66" s="778"/>
      <c r="AW66" s="778"/>
      <c r="AX66" s="778"/>
      <c r="AY66" s="779"/>
      <c r="AZ66" s="777" t="s">
        <v>367</v>
      </c>
      <c r="BA66" s="778"/>
      <c r="BB66" s="778"/>
      <c r="BC66" s="778"/>
      <c r="BD66" s="789"/>
      <c r="BE66" s="241"/>
      <c r="BF66" s="241"/>
      <c r="BG66" s="241"/>
      <c r="BH66" s="241"/>
      <c r="BI66" s="241"/>
      <c r="BJ66" s="241"/>
      <c r="BK66" s="241"/>
      <c r="BL66" s="241"/>
      <c r="BM66" s="241"/>
      <c r="BN66" s="241"/>
      <c r="BO66" s="241"/>
      <c r="BP66" s="241"/>
      <c r="BQ66" s="238">
        <v>60</v>
      </c>
      <c r="BR66" s="243"/>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2"/>
    </row>
    <row r="67" spans="1:131" s="22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1"/>
      <c r="BF67" s="241"/>
      <c r="BG67" s="241"/>
      <c r="BH67" s="241"/>
      <c r="BI67" s="241"/>
      <c r="BJ67" s="241"/>
      <c r="BK67" s="241"/>
      <c r="BL67" s="241"/>
      <c r="BM67" s="241"/>
      <c r="BN67" s="241"/>
      <c r="BO67" s="241"/>
      <c r="BP67" s="241"/>
      <c r="BQ67" s="238">
        <v>61</v>
      </c>
      <c r="BR67" s="243"/>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2"/>
    </row>
    <row r="68" spans="1:131" s="223" customFormat="1" ht="26.25" customHeight="1" thickTop="1" x14ac:dyDescent="0.15">
      <c r="A68" s="234">
        <v>1</v>
      </c>
      <c r="B68" s="929" t="s">
        <v>597</v>
      </c>
      <c r="C68" s="930"/>
      <c r="D68" s="930"/>
      <c r="E68" s="930"/>
      <c r="F68" s="930"/>
      <c r="G68" s="930"/>
      <c r="H68" s="930"/>
      <c r="I68" s="930"/>
      <c r="J68" s="930"/>
      <c r="K68" s="930"/>
      <c r="L68" s="930"/>
      <c r="M68" s="930"/>
      <c r="N68" s="930"/>
      <c r="O68" s="930"/>
      <c r="P68" s="931"/>
      <c r="Q68" s="932">
        <v>1010</v>
      </c>
      <c r="R68" s="926"/>
      <c r="S68" s="926"/>
      <c r="T68" s="926"/>
      <c r="U68" s="926"/>
      <c r="V68" s="926">
        <v>1005</v>
      </c>
      <c r="W68" s="926"/>
      <c r="X68" s="926"/>
      <c r="Y68" s="926"/>
      <c r="Z68" s="926"/>
      <c r="AA68" s="926">
        <v>5</v>
      </c>
      <c r="AB68" s="926"/>
      <c r="AC68" s="926"/>
      <c r="AD68" s="926"/>
      <c r="AE68" s="926"/>
      <c r="AF68" s="926">
        <v>5</v>
      </c>
      <c r="AG68" s="926"/>
      <c r="AH68" s="926"/>
      <c r="AI68" s="926"/>
      <c r="AJ68" s="926"/>
      <c r="AK68" s="926">
        <v>0</v>
      </c>
      <c r="AL68" s="926"/>
      <c r="AM68" s="926"/>
      <c r="AN68" s="926"/>
      <c r="AO68" s="926"/>
      <c r="AP68" s="926" t="s">
        <v>526</v>
      </c>
      <c r="AQ68" s="926"/>
      <c r="AR68" s="926"/>
      <c r="AS68" s="926"/>
      <c r="AT68" s="926"/>
      <c r="AU68" s="926" t="s">
        <v>526</v>
      </c>
      <c r="AV68" s="926"/>
      <c r="AW68" s="926"/>
      <c r="AX68" s="926"/>
      <c r="AY68" s="926"/>
      <c r="AZ68" s="927"/>
      <c r="BA68" s="927"/>
      <c r="BB68" s="927"/>
      <c r="BC68" s="927"/>
      <c r="BD68" s="928"/>
      <c r="BE68" s="241"/>
      <c r="BF68" s="241"/>
      <c r="BG68" s="241"/>
      <c r="BH68" s="241"/>
      <c r="BI68" s="241"/>
      <c r="BJ68" s="241"/>
      <c r="BK68" s="241"/>
      <c r="BL68" s="241"/>
      <c r="BM68" s="241"/>
      <c r="BN68" s="241"/>
      <c r="BO68" s="241"/>
      <c r="BP68" s="241"/>
      <c r="BQ68" s="238">
        <v>62</v>
      </c>
      <c r="BR68" s="243"/>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2"/>
    </row>
    <row r="69" spans="1:131" s="223" customFormat="1" ht="26.25" customHeight="1" x14ac:dyDescent="0.15">
      <c r="A69" s="237">
        <v>2</v>
      </c>
      <c r="B69" s="933" t="s">
        <v>598</v>
      </c>
      <c r="C69" s="934"/>
      <c r="D69" s="934"/>
      <c r="E69" s="934"/>
      <c r="F69" s="934"/>
      <c r="G69" s="934"/>
      <c r="H69" s="934"/>
      <c r="I69" s="934"/>
      <c r="J69" s="934"/>
      <c r="K69" s="934"/>
      <c r="L69" s="934"/>
      <c r="M69" s="934"/>
      <c r="N69" s="934"/>
      <c r="O69" s="934"/>
      <c r="P69" s="935"/>
      <c r="Q69" s="936">
        <v>400544</v>
      </c>
      <c r="R69" s="891"/>
      <c r="S69" s="891"/>
      <c r="T69" s="891"/>
      <c r="U69" s="891"/>
      <c r="V69" s="891">
        <v>397780</v>
      </c>
      <c r="W69" s="891"/>
      <c r="X69" s="891"/>
      <c r="Y69" s="891"/>
      <c r="Z69" s="891"/>
      <c r="AA69" s="891">
        <v>2764</v>
      </c>
      <c r="AB69" s="891"/>
      <c r="AC69" s="891"/>
      <c r="AD69" s="891"/>
      <c r="AE69" s="891"/>
      <c r="AF69" s="891">
        <v>2764</v>
      </c>
      <c r="AG69" s="891"/>
      <c r="AH69" s="891"/>
      <c r="AI69" s="891"/>
      <c r="AJ69" s="891"/>
      <c r="AK69" s="891">
        <v>725</v>
      </c>
      <c r="AL69" s="891"/>
      <c r="AM69" s="891"/>
      <c r="AN69" s="891"/>
      <c r="AO69" s="891"/>
      <c r="AP69" s="891" t="s">
        <v>526</v>
      </c>
      <c r="AQ69" s="891"/>
      <c r="AR69" s="891"/>
      <c r="AS69" s="891"/>
      <c r="AT69" s="891"/>
      <c r="AU69" s="891" t="s">
        <v>526</v>
      </c>
      <c r="AV69" s="891"/>
      <c r="AW69" s="891"/>
      <c r="AX69" s="891"/>
      <c r="AY69" s="891"/>
      <c r="AZ69" s="937"/>
      <c r="BA69" s="937"/>
      <c r="BB69" s="937"/>
      <c r="BC69" s="937"/>
      <c r="BD69" s="938"/>
      <c r="BE69" s="241"/>
      <c r="BF69" s="241"/>
      <c r="BG69" s="241"/>
      <c r="BH69" s="241"/>
      <c r="BI69" s="241"/>
      <c r="BJ69" s="241"/>
      <c r="BK69" s="241"/>
      <c r="BL69" s="241"/>
      <c r="BM69" s="241"/>
      <c r="BN69" s="241"/>
      <c r="BO69" s="241"/>
      <c r="BP69" s="241"/>
      <c r="BQ69" s="238">
        <v>63</v>
      </c>
      <c r="BR69" s="243"/>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2"/>
    </row>
    <row r="70" spans="1:131" s="223" customFormat="1" ht="26.25" customHeight="1" x14ac:dyDescent="0.15">
      <c r="A70" s="237">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1"/>
      <c r="BF70" s="241"/>
      <c r="BG70" s="241"/>
      <c r="BH70" s="241"/>
      <c r="BI70" s="241"/>
      <c r="BJ70" s="241"/>
      <c r="BK70" s="241"/>
      <c r="BL70" s="241"/>
      <c r="BM70" s="241"/>
      <c r="BN70" s="241"/>
      <c r="BO70" s="241"/>
      <c r="BP70" s="241"/>
      <c r="BQ70" s="238">
        <v>64</v>
      </c>
      <c r="BR70" s="243"/>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2"/>
    </row>
    <row r="71" spans="1:131" s="223" customFormat="1" ht="26.25" customHeight="1" x14ac:dyDescent="0.15">
      <c r="A71" s="237">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1"/>
      <c r="BF71" s="241"/>
      <c r="BG71" s="241"/>
      <c r="BH71" s="241"/>
      <c r="BI71" s="241"/>
      <c r="BJ71" s="241"/>
      <c r="BK71" s="241"/>
      <c r="BL71" s="241"/>
      <c r="BM71" s="241"/>
      <c r="BN71" s="241"/>
      <c r="BO71" s="241"/>
      <c r="BP71" s="241"/>
      <c r="BQ71" s="238">
        <v>65</v>
      </c>
      <c r="BR71" s="243"/>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2"/>
    </row>
    <row r="72" spans="1:131" s="223" customFormat="1" ht="26.25" customHeight="1" x14ac:dyDescent="0.15">
      <c r="A72" s="237">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1"/>
      <c r="BF72" s="241"/>
      <c r="BG72" s="241"/>
      <c r="BH72" s="241"/>
      <c r="BI72" s="241"/>
      <c r="BJ72" s="241"/>
      <c r="BK72" s="241"/>
      <c r="BL72" s="241"/>
      <c r="BM72" s="241"/>
      <c r="BN72" s="241"/>
      <c r="BO72" s="241"/>
      <c r="BP72" s="241"/>
      <c r="BQ72" s="238">
        <v>66</v>
      </c>
      <c r="BR72" s="243"/>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2"/>
    </row>
    <row r="73" spans="1:131" s="223" customFormat="1" ht="26.25" customHeight="1" x14ac:dyDescent="0.15">
      <c r="A73" s="237">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1"/>
      <c r="BF73" s="241"/>
      <c r="BG73" s="241"/>
      <c r="BH73" s="241"/>
      <c r="BI73" s="241"/>
      <c r="BJ73" s="241"/>
      <c r="BK73" s="241"/>
      <c r="BL73" s="241"/>
      <c r="BM73" s="241"/>
      <c r="BN73" s="241"/>
      <c r="BO73" s="241"/>
      <c r="BP73" s="241"/>
      <c r="BQ73" s="238">
        <v>67</v>
      </c>
      <c r="BR73" s="243"/>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2"/>
    </row>
    <row r="74" spans="1:131" s="223" customFormat="1" ht="26.25" customHeight="1" x14ac:dyDescent="0.15">
      <c r="A74" s="237">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1"/>
      <c r="BF74" s="241"/>
      <c r="BG74" s="241"/>
      <c r="BH74" s="241"/>
      <c r="BI74" s="241"/>
      <c r="BJ74" s="241"/>
      <c r="BK74" s="241"/>
      <c r="BL74" s="241"/>
      <c r="BM74" s="241"/>
      <c r="BN74" s="241"/>
      <c r="BO74" s="241"/>
      <c r="BP74" s="241"/>
      <c r="BQ74" s="238">
        <v>68</v>
      </c>
      <c r="BR74" s="243"/>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2"/>
    </row>
    <row r="75" spans="1:131" s="223" customFormat="1" ht="26.25" customHeight="1" x14ac:dyDescent="0.15">
      <c r="A75" s="237">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1"/>
      <c r="BF75" s="241"/>
      <c r="BG75" s="241"/>
      <c r="BH75" s="241"/>
      <c r="BI75" s="241"/>
      <c r="BJ75" s="241"/>
      <c r="BK75" s="241"/>
      <c r="BL75" s="241"/>
      <c r="BM75" s="241"/>
      <c r="BN75" s="241"/>
      <c r="BO75" s="241"/>
      <c r="BP75" s="241"/>
      <c r="BQ75" s="238">
        <v>69</v>
      </c>
      <c r="BR75" s="243"/>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2"/>
    </row>
    <row r="76" spans="1:131" s="223" customFormat="1" ht="26.25" customHeight="1" x14ac:dyDescent="0.15">
      <c r="A76" s="237">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1"/>
      <c r="BF76" s="241"/>
      <c r="BG76" s="241"/>
      <c r="BH76" s="241"/>
      <c r="BI76" s="241"/>
      <c r="BJ76" s="241"/>
      <c r="BK76" s="241"/>
      <c r="BL76" s="241"/>
      <c r="BM76" s="241"/>
      <c r="BN76" s="241"/>
      <c r="BO76" s="241"/>
      <c r="BP76" s="241"/>
      <c r="BQ76" s="238">
        <v>70</v>
      </c>
      <c r="BR76" s="243"/>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2"/>
    </row>
    <row r="77" spans="1:131" s="223" customFormat="1" ht="26.25" customHeight="1" x14ac:dyDescent="0.15">
      <c r="A77" s="237">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1"/>
      <c r="BF77" s="241"/>
      <c r="BG77" s="241"/>
      <c r="BH77" s="241"/>
      <c r="BI77" s="241"/>
      <c r="BJ77" s="241"/>
      <c r="BK77" s="241"/>
      <c r="BL77" s="241"/>
      <c r="BM77" s="241"/>
      <c r="BN77" s="241"/>
      <c r="BO77" s="241"/>
      <c r="BP77" s="241"/>
      <c r="BQ77" s="238">
        <v>71</v>
      </c>
      <c r="BR77" s="243"/>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2"/>
    </row>
    <row r="78" spans="1:131" s="223" customFormat="1" ht="26.25" customHeight="1" x14ac:dyDescent="0.15">
      <c r="A78" s="237">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1"/>
      <c r="BF78" s="241"/>
      <c r="BG78" s="241"/>
      <c r="BH78" s="241"/>
      <c r="BI78" s="241"/>
      <c r="BJ78" s="244"/>
      <c r="BK78" s="244"/>
      <c r="BL78" s="244"/>
      <c r="BM78" s="244"/>
      <c r="BN78" s="244"/>
      <c r="BO78" s="241"/>
      <c r="BP78" s="241"/>
      <c r="BQ78" s="238">
        <v>72</v>
      </c>
      <c r="BR78" s="243"/>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2"/>
    </row>
    <row r="79" spans="1:131" s="223" customFormat="1" ht="26.25" customHeight="1" x14ac:dyDescent="0.15">
      <c r="A79" s="237">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1"/>
      <c r="BF79" s="241"/>
      <c r="BG79" s="241"/>
      <c r="BH79" s="241"/>
      <c r="BI79" s="241"/>
      <c r="BJ79" s="244"/>
      <c r="BK79" s="244"/>
      <c r="BL79" s="244"/>
      <c r="BM79" s="244"/>
      <c r="BN79" s="244"/>
      <c r="BO79" s="241"/>
      <c r="BP79" s="241"/>
      <c r="BQ79" s="238">
        <v>73</v>
      </c>
      <c r="BR79" s="243"/>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2"/>
    </row>
    <row r="80" spans="1:131" s="223" customFormat="1" ht="26.25" customHeight="1" x14ac:dyDescent="0.15">
      <c r="A80" s="237">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1"/>
      <c r="BF80" s="241"/>
      <c r="BG80" s="241"/>
      <c r="BH80" s="241"/>
      <c r="BI80" s="241"/>
      <c r="BJ80" s="241"/>
      <c r="BK80" s="241"/>
      <c r="BL80" s="241"/>
      <c r="BM80" s="241"/>
      <c r="BN80" s="241"/>
      <c r="BO80" s="241"/>
      <c r="BP80" s="241"/>
      <c r="BQ80" s="238">
        <v>74</v>
      </c>
      <c r="BR80" s="243"/>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2"/>
    </row>
    <row r="81" spans="1:131" s="223" customFormat="1" ht="26.25" customHeight="1" x14ac:dyDescent="0.15">
      <c r="A81" s="237">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1"/>
      <c r="BF81" s="241"/>
      <c r="BG81" s="241"/>
      <c r="BH81" s="241"/>
      <c r="BI81" s="241"/>
      <c r="BJ81" s="241"/>
      <c r="BK81" s="241"/>
      <c r="BL81" s="241"/>
      <c r="BM81" s="241"/>
      <c r="BN81" s="241"/>
      <c r="BO81" s="241"/>
      <c r="BP81" s="241"/>
      <c r="BQ81" s="238">
        <v>75</v>
      </c>
      <c r="BR81" s="243"/>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2"/>
    </row>
    <row r="82" spans="1:131" s="223" customFormat="1" ht="26.25" customHeight="1" x14ac:dyDescent="0.15">
      <c r="A82" s="237">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1"/>
      <c r="BF82" s="241"/>
      <c r="BG82" s="241"/>
      <c r="BH82" s="241"/>
      <c r="BI82" s="241"/>
      <c r="BJ82" s="241"/>
      <c r="BK82" s="241"/>
      <c r="BL82" s="241"/>
      <c r="BM82" s="241"/>
      <c r="BN82" s="241"/>
      <c r="BO82" s="241"/>
      <c r="BP82" s="241"/>
      <c r="BQ82" s="238">
        <v>76</v>
      </c>
      <c r="BR82" s="243"/>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2"/>
    </row>
    <row r="83" spans="1:131" s="223" customFormat="1" ht="26.25" customHeight="1" x14ac:dyDescent="0.15">
      <c r="A83" s="237">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1"/>
      <c r="BF83" s="241"/>
      <c r="BG83" s="241"/>
      <c r="BH83" s="241"/>
      <c r="BI83" s="241"/>
      <c r="BJ83" s="241"/>
      <c r="BK83" s="241"/>
      <c r="BL83" s="241"/>
      <c r="BM83" s="241"/>
      <c r="BN83" s="241"/>
      <c r="BO83" s="241"/>
      <c r="BP83" s="241"/>
      <c r="BQ83" s="238">
        <v>77</v>
      </c>
      <c r="BR83" s="243"/>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2"/>
    </row>
    <row r="84" spans="1:131" s="223" customFormat="1" ht="26.25" customHeight="1" x14ac:dyDescent="0.15">
      <c r="A84" s="237">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1"/>
      <c r="BF84" s="241"/>
      <c r="BG84" s="241"/>
      <c r="BH84" s="241"/>
      <c r="BI84" s="241"/>
      <c r="BJ84" s="241"/>
      <c r="BK84" s="241"/>
      <c r="BL84" s="241"/>
      <c r="BM84" s="241"/>
      <c r="BN84" s="241"/>
      <c r="BO84" s="241"/>
      <c r="BP84" s="241"/>
      <c r="BQ84" s="238">
        <v>78</v>
      </c>
      <c r="BR84" s="243"/>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2"/>
    </row>
    <row r="85" spans="1:131" s="223" customFormat="1" ht="26.25" customHeight="1" x14ac:dyDescent="0.15">
      <c r="A85" s="237">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1"/>
      <c r="BF85" s="241"/>
      <c r="BG85" s="241"/>
      <c r="BH85" s="241"/>
      <c r="BI85" s="241"/>
      <c r="BJ85" s="241"/>
      <c r="BK85" s="241"/>
      <c r="BL85" s="241"/>
      <c r="BM85" s="241"/>
      <c r="BN85" s="241"/>
      <c r="BO85" s="241"/>
      <c r="BP85" s="241"/>
      <c r="BQ85" s="238">
        <v>79</v>
      </c>
      <c r="BR85" s="243"/>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2"/>
    </row>
    <row r="86" spans="1:131" s="223" customFormat="1" ht="26.25" customHeight="1" x14ac:dyDescent="0.15">
      <c r="A86" s="237">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1"/>
      <c r="BF86" s="241"/>
      <c r="BG86" s="241"/>
      <c r="BH86" s="241"/>
      <c r="BI86" s="241"/>
      <c r="BJ86" s="241"/>
      <c r="BK86" s="241"/>
      <c r="BL86" s="241"/>
      <c r="BM86" s="241"/>
      <c r="BN86" s="241"/>
      <c r="BO86" s="241"/>
      <c r="BP86" s="241"/>
      <c r="BQ86" s="238">
        <v>80</v>
      </c>
      <c r="BR86" s="243"/>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2"/>
    </row>
    <row r="87" spans="1:131" s="223" customFormat="1" ht="26.25" customHeight="1" x14ac:dyDescent="0.15">
      <c r="A87" s="24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1"/>
      <c r="BF87" s="241"/>
      <c r="BG87" s="241"/>
      <c r="BH87" s="241"/>
      <c r="BI87" s="241"/>
      <c r="BJ87" s="241"/>
      <c r="BK87" s="241"/>
      <c r="BL87" s="241"/>
      <c r="BM87" s="241"/>
      <c r="BN87" s="241"/>
      <c r="BO87" s="241"/>
      <c r="BP87" s="241"/>
      <c r="BQ87" s="238">
        <v>81</v>
      </c>
      <c r="BR87" s="243"/>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2"/>
    </row>
    <row r="88" spans="1:131" s="223" customFormat="1" ht="26.25" customHeight="1" thickBot="1" x14ac:dyDescent="0.2">
      <c r="A88" s="240" t="s">
        <v>383</v>
      </c>
      <c r="B88" s="850" t="s">
        <v>431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2769</v>
      </c>
      <c r="AG88" s="902"/>
      <c r="AH88" s="902"/>
      <c r="AI88" s="902"/>
      <c r="AJ88" s="902"/>
      <c r="AK88" s="899"/>
      <c r="AL88" s="899"/>
      <c r="AM88" s="899"/>
      <c r="AN88" s="899"/>
      <c r="AO88" s="899"/>
      <c r="AP88" s="902" t="s">
        <v>526</v>
      </c>
      <c r="AQ88" s="902"/>
      <c r="AR88" s="902"/>
      <c r="AS88" s="902"/>
      <c r="AT88" s="902"/>
      <c r="AU88" s="902" t="s">
        <v>526</v>
      </c>
      <c r="AV88" s="902"/>
      <c r="AW88" s="902"/>
      <c r="AX88" s="902"/>
      <c r="AY88" s="902"/>
      <c r="AZ88" s="907"/>
      <c r="BA88" s="907"/>
      <c r="BB88" s="907"/>
      <c r="BC88" s="907"/>
      <c r="BD88" s="908"/>
      <c r="BE88" s="241"/>
      <c r="BF88" s="241"/>
      <c r="BG88" s="241"/>
      <c r="BH88" s="241"/>
      <c r="BI88" s="241"/>
      <c r="BJ88" s="241"/>
      <c r="BK88" s="241"/>
      <c r="BL88" s="241"/>
      <c r="BM88" s="241"/>
      <c r="BN88" s="241"/>
      <c r="BO88" s="241"/>
      <c r="BP88" s="241"/>
      <c r="BQ88" s="238">
        <v>82</v>
      </c>
      <c r="BR88" s="243"/>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383</v>
      </c>
      <c r="BR102" s="850" t="s">
        <v>432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664</v>
      </c>
      <c r="CS102" s="910"/>
      <c r="CT102" s="910"/>
      <c r="CU102" s="910"/>
      <c r="CV102" s="953"/>
      <c r="CW102" s="952">
        <v>120</v>
      </c>
      <c r="CX102" s="910"/>
      <c r="CY102" s="910"/>
      <c r="CZ102" s="910"/>
      <c r="DA102" s="953"/>
      <c r="DB102" s="952">
        <v>49</v>
      </c>
      <c r="DC102" s="910"/>
      <c r="DD102" s="910"/>
      <c r="DE102" s="910"/>
      <c r="DF102" s="953"/>
      <c r="DG102" s="952">
        <v>1441</v>
      </c>
      <c r="DH102" s="910"/>
      <c r="DI102" s="910"/>
      <c r="DJ102" s="910"/>
      <c r="DK102" s="953"/>
      <c r="DL102" s="952">
        <v>0</v>
      </c>
      <c r="DM102" s="910"/>
      <c r="DN102" s="910"/>
      <c r="DO102" s="910"/>
      <c r="DP102" s="953"/>
      <c r="DQ102" s="952">
        <v>674</v>
      </c>
      <c r="DR102" s="910"/>
      <c r="DS102" s="910"/>
      <c r="DT102" s="910"/>
      <c r="DU102" s="953"/>
      <c r="DV102" s="976"/>
      <c r="DW102" s="977"/>
      <c r="DX102" s="977"/>
      <c r="DY102" s="977"/>
      <c r="DZ102" s="978"/>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79" t="s">
        <v>433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80" t="s">
        <v>434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435</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436</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981" t="s">
        <v>437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2" customFormat="1" ht="26.25" customHeight="1" x14ac:dyDescent="0.15">
      <c r="A109" s="974" t="s">
        <v>439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440</v>
      </c>
      <c r="AB109" s="955"/>
      <c r="AC109" s="955"/>
      <c r="AD109" s="955"/>
      <c r="AE109" s="956"/>
      <c r="AF109" s="954" t="s">
        <v>298</v>
      </c>
      <c r="AG109" s="955"/>
      <c r="AH109" s="955"/>
      <c r="AI109" s="955"/>
      <c r="AJ109" s="956"/>
      <c r="AK109" s="954" t="s">
        <v>297</v>
      </c>
      <c r="AL109" s="955"/>
      <c r="AM109" s="955"/>
      <c r="AN109" s="955"/>
      <c r="AO109" s="956"/>
      <c r="AP109" s="954" t="s">
        <v>441</v>
      </c>
      <c r="AQ109" s="955"/>
      <c r="AR109" s="955"/>
      <c r="AS109" s="955"/>
      <c r="AT109" s="957"/>
      <c r="AU109" s="974" t="s">
        <v>439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440</v>
      </c>
      <c r="BR109" s="955"/>
      <c r="BS109" s="955"/>
      <c r="BT109" s="955"/>
      <c r="BU109" s="956"/>
      <c r="BV109" s="954" t="s">
        <v>298</v>
      </c>
      <c r="BW109" s="955"/>
      <c r="BX109" s="955"/>
      <c r="BY109" s="955"/>
      <c r="BZ109" s="956"/>
      <c r="CA109" s="954" t="s">
        <v>297</v>
      </c>
      <c r="CB109" s="955"/>
      <c r="CC109" s="955"/>
      <c r="CD109" s="955"/>
      <c r="CE109" s="956"/>
      <c r="CF109" s="975" t="s">
        <v>441</v>
      </c>
      <c r="CG109" s="975"/>
      <c r="CH109" s="975"/>
      <c r="CI109" s="975"/>
      <c r="CJ109" s="975"/>
      <c r="CK109" s="954" t="s">
        <v>442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440</v>
      </c>
      <c r="DH109" s="955"/>
      <c r="DI109" s="955"/>
      <c r="DJ109" s="955"/>
      <c r="DK109" s="956"/>
      <c r="DL109" s="954" t="s">
        <v>298</v>
      </c>
      <c r="DM109" s="955"/>
      <c r="DN109" s="955"/>
      <c r="DO109" s="955"/>
      <c r="DP109" s="956"/>
      <c r="DQ109" s="954" t="s">
        <v>297</v>
      </c>
      <c r="DR109" s="955"/>
      <c r="DS109" s="955"/>
      <c r="DT109" s="955"/>
      <c r="DU109" s="956"/>
      <c r="DV109" s="954" t="s">
        <v>441</v>
      </c>
      <c r="DW109" s="955"/>
      <c r="DX109" s="955"/>
      <c r="DY109" s="955"/>
      <c r="DZ109" s="957"/>
    </row>
    <row r="110" spans="1:131" s="222" customFormat="1" ht="26.25" customHeight="1" x14ac:dyDescent="0.15">
      <c r="A110" s="958" t="s">
        <v>443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14674105</v>
      </c>
      <c r="AB110" s="962"/>
      <c r="AC110" s="962"/>
      <c r="AD110" s="962"/>
      <c r="AE110" s="963"/>
      <c r="AF110" s="964">
        <v>14437401</v>
      </c>
      <c r="AG110" s="962"/>
      <c r="AH110" s="962"/>
      <c r="AI110" s="962"/>
      <c r="AJ110" s="963"/>
      <c r="AK110" s="964">
        <v>13602337</v>
      </c>
      <c r="AL110" s="962"/>
      <c r="AM110" s="962"/>
      <c r="AN110" s="962"/>
      <c r="AO110" s="963"/>
      <c r="AP110" s="965">
        <v>29.5</v>
      </c>
      <c r="AQ110" s="966"/>
      <c r="AR110" s="966"/>
      <c r="AS110" s="966"/>
      <c r="AT110" s="967"/>
      <c r="AU110" s="968" t="s">
        <v>68</v>
      </c>
      <c r="AV110" s="969"/>
      <c r="AW110" s="969"/>
      <c r="AX110" s="969"/>
      <c r="AY110" s="969"/>
      <c r="AZ110" s="1010" t="s">
        <v>444</v>
      </c>
      <c r="BA110" s="959"/>
      <c r="BB110" s="959"/>
      <c r="BC110" s="959"/>
      <c r="BD110" s="959"/>
      <c r="BE110" s="959"/>
      <c r="BF110" s="959"/>
      <c r="BG110" s="959"/>
      <c r="BH110" s="959"/>
      <c r="BI110" s="959"/>
      <c r="BJ110" s="959"/>
      <c r="BK110" s="959"/>
      <c r="BL110" s="959"/>
      <c r="BM110" s="959"/>
      <c r="BN110" s="959"/>
      <c r="BO110" s="959"/>
      <c r="BP110" s="960"/>
      <c r="BQ110" s="996">
        <v>133964565</v>
      </c>
      <c r="BR110" s="997"/>
      <c r="BS110" s="997"/>
      <c r="BT110" s="997"/>
      <c r="BU110" s="997"/>
      <c r="BV110" s="997">
        <v>127521366</v>
      </c>
      <c r="BW110" s="997"/>
      <c r="BX110" s="997"/>
      <c r="BY110" s="997"/>
      <c r="BZ110" s="997"/>
      <c r="CA110" s="997">
        <v>122691973</v>
      </c>
      <c r="CB110" s="997"/>
      <c r="CC110" s="997"/>
      <c r="CD110" s="997"/>
      <c r="CE110" s="997"/>
      <c r="CF110" s="1011">
        <v>265.89999999999998</v>
      </c>
      <c r="CG110" s="1012"/>
      <c r="CH110" s="1012"/>
      <c r="CI110" s="1012"/>
      <c r="CJ110" s="1012"/>
      <c r="CK110" s="1013" t="s">
        <v>445</v>
      </c>
      <c r="CL110" s="1014"/>
      <c r="CM110" s="993" t="s">
        <v>446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863875</v>
      </c>
      <c r="DH110" s="997"/>
      <c r="DI110" s="997"/>
      <c r="DJ110" s="997"/>
      <c r="DK110" s="997"/>
      <c r="DL110" s="997">
        <v>783060</v>
      </c>
      <c r="DM110" s="997"/>
      <c r="DN110" s="997"/>
      <c r="DO110" s="997"/>
      <c r="DP110" s="997"/>
      <c r="DQ110" s="997">
        <v>701055</v>
      </c>
      <c r="DR110" s="997"/>
      <c r="DS110" s="997"/>
      <c r="DT110" s="997"/>
      <c r="DU110" s="997"/>
      <c r="DV110" s="998">
        <v>1.5</v>
      </c>
      <c r="DW110" s="998"/>
      <c r="DX110" s="998"/>
      <c r="DY110" s="998"/>
      <c r="DZ110" s="999"/>
    </row>
    <row r="111" spans="1:131" s="222" customFormat="1" ht="26.25" customHeight="1" x14ac:dyDescent="0.15">
      <c r="A111" s="1000" t="s">
        <v>447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381</v>
      </c>
      <c r="AB111" s="1004"/>
      <c r="AC111" s="1004"/>
      <c r="AD111" s="1004"/>
      <c r="AE111" s="1005"/>
      <c r="AF111" s="1006" t="s">
        <v>381</v>
      </c>
      <c r="AG111" s="1004"/>
      <c r="AH111" s="1004"/>
      <c r="AI111" s="1004"/>
      <c r="AJ111" s="1005"/>
      <c r="AK111" s="1006" t="s">
        <v>448</v>
      </c>
      <c r="AL111" s="1004"/>
      <c r="AM111" s="1004"/>
      <c r="AN111" s="1004"/>
      <c r="AO111" s="1005"/>
      <c r="AP111" s="1007" t="s">
        <v>449</v>
      </c>
      <c r="AQ111" s="1008"/>
      <c r="AR111" s="1008"/>
      <c r="AS111" s="1008"/>
      <c r="AT111" s="1009"/>
      <c r="AU111" s="970"/>
      <c r="AV111" s="971"/>
      <c r="AW111" s="971"/>
      <c r="AX111" s="971"/>
      <c r="AY111" s="971"/>
      <c r="AZ111" s="1019" t="s">
        <v>450</v>
      </c>
      <c r="BA111" s="1020"/>
      <c r="BB111" s="1020"/>
      <c r="BC111" s="1020"/>
      <c r="BD111" s="1020"/>
      <c r="BE111" s="1020"/>
      <c r="BF111" s="1020"/>
      <c r="BG111" s="1020"/>
      <c r="BH111" s="1020"/>
      <c r="BI111" s="1020"/>
      <c r="BJ111" s="1020"/>
      <c r="BK111" s="1020"/>
      <c r="BL111" s="1020"/>
      <c r="BM111" s="1020"/>
      <c r="BN111" s="1020"/>
      <c r="BO111" s="1020"/>
      <c r="BP111" s="1021"/>
      <c r="BQ111" s="989">
        <v>3798470</v>
      </c>
      <c r="BR111" s="990"/>
      <c r="BS111" s="990"/>
      <c r="BT111" s="990"/>
      <c r="BU111" s="990"/>
      <c r="BV111" s="990">
        <v>2720411</v>
      </c>
      <c r="BW111" s="990"/>
      <c r="BX111" s="990"/>
      <c r="BY111" s="990"/>
      <c r="BZ111" s="990"/>
      <c r="CA111" s="990">
        <v>1640095</v>
      </c>
      <c r="CB111" s="990"/>
      <c r="CC111" s="990"/>
      <c r="CD111" s="990"/>
      <c r="CE111" s="990"/>
      <c r="CF111" s="984">
        <v>3.6</v>
      </c>
      <c r="CG111" s="985"/>
      <c r="CH111" s="985"/>
      <c r="CI111" s="985"/>
      <c r="CJ111" s="985"/>
      <c r="CK111" s="1015"/>
      <c r="CL111" s="1016"/>
      <c r="CM111" s="986" t="s">
        <v>451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381</v>
      </c>
      <c r="DH111" s="990"/>
      <c r="DI111" s="990"/>
      <c r="DJ111" s="990"/>
      <c r="DK111" s="990"/>
      <c r="DL111" s="990" t="s">
        <v>401</v>
      </c>
      <c r="DM111" s="990"/>
      <c r="DN111" s="990"/>
      <c r="DO111" s="990"/>
      <c r="DP111" s="990"/>
      <c r="DQ111" s="990" t="s">
        <v>381</v>
      </c>
      <c r="DR111" s="990"/>
      <c r="DS111" s="990"/>
      <c r="DT111" s="990"/>
      <c r="DU111" s="990"/>
      <c r="DV111" s="991" t="s">
        <v>449</v>
      </c>
      <c r="DW111" s="991"/>
      <c r="DX111" s="991"/>
      <c r="DY111" s="991"/>
      <c r="DZ111" s="992"/>
    </row>
    <row r="112" spans="1:131" s="222" customFormat="1" ht="26.25" customHeight="1" x14ac:dyDescent="0.15">
      <c r="A112" s="1022" t="s">
        <v>452</v>
      </c>
      <c r="B112" s="1023"/>
      <c r="C112" s="1020" t="s">
        <v>453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448</v>
      </c>
      <c r="AB112" s="1029"/>
      <c r="AC112" s="1029"/>
      <c r="AD112" s="1029"/>
      <c r="AE112" s="1030"/>
      <c r="AF112" s="1031" t="s">
        <v>401</v>
      </c>
      <c r="AG112" s="1029"/>
      <c r="AH112" s="1029"/>
      <c r="AI112" s="1029"/>
      <c r="AJ112" s="1030"/>
      <c r="AK112" s="1031" t="s">
        <v>381</v>
      </c>
      <c r="AL112" s="1029"/>
      <c r="AM112" s="1029"/>
      <c r="AN112" s="1029"/>
      <c r="AO112" s="1030"/>
      <c r="AP112" s="1032" t="s">
        <v>449</v>
      </c>
      <c r="AQ112" s="1033"/>
      <c r="AR112" s="1033"/>
      <c r="AS112" s="1033"/>
      <c r="AT112" s="1034"/>
      <c r="AU112" s="970"/>
      <c r="AV112" s="971"/>
      <c r="AW112" s="971"/>
      <c r="AX112" s="971"/>
      <c r="AY112" s="971"/>
      <c r="AZ112" s="1019" t="s">
        <v>454</v>
      </c>
      <c r="BA112" s="1020"/>
      <c r="BB112" s="1020"/>
      <c r="BC112" s="1020"/>
      <c r="BD112" s="1020"/>
      <c r="BE112" s="1020"/>
      <c r="BF112" s="1020"/>
      <c r="BG112" s="1020"/>
      <c r="BH112" s="1020"/>
      <c r="BI112" s="1020"/>
      <c r="BJ112" s="1020"/>
      <c r="BK112" s="1020"/>
      <c r="BL112" s="1020"/>
      <c r="BM112" s="1020"/>
      <c r="BN112" s="1020"/>
      <c r="BO112" s="1020"/>
      <c r="BP112" s="1021"/>
      <c r="BQ112" s="989">
        <v>34808523</v>
      </c>
      <c r="BR112" s="990"/>
      <c r="BS112" s="990"/>
      <c r="BT112" s="990"/>
      <c r="BU112" s="990"/>
      <c r="BV112" s="990">
        <v>33999751</v>
      </c>
      <c r="BW112" s="990"/>
      <c r="BX112" s="990"/>
      <c r="BY112" s="990"/>
      <c r="BZ112" s="990"/>
      <c r="CA112" s="990">
        <v>31880237</v>
      </c>
      <c r="CB112" s="990"/>
      <c r="CC112" s="990"/>
      <c r="CD112" s="990"/>
      <c r="CE112" s="990"/>
      <c r="CF112" s="984">
        <v>69.099999999999994</v>
      </c>
      <c r="CG112" s="985"/>
      <c r="CH112" s="985"/>
      <c r="CI112" s="985"/>
      <c r="CJ112" s="985"/>
      <c r="CK112" s="1015"/>
      <c r="CL112" s="1016"/>
      <c r="CM112" s="986" t="s">
        <v>455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449</v>
      </c>
      <c r="DH112" s="990"/>
      <c r="DI112" s="990"/>
      <c r="DJ112" s="990"/>
      <c r="DK112" s="990"/>
      <c r="DL112" s="990" t="s">
        <v>381</v>
      </c>
      <c r="DM112" s="990"/>
      <c r="DN112" s="990"/>
      <c r="DO112" s="990"/>
      <c r="DP112" s="990"/>
      <c r="DQ112" s="990" t="s">
        <v>381</v>
      </c>
      <c r="DR112" s="990"/>
      <c r="DS112" s="990"/>
      <c r="DT112" s="990"/>
      <c r="DU112" s="990"/>
      <c r="DV112" s="991" t="s">
        <v>381</v>
      </c>
      <c r="DW112" s="991"/>
      <c r="DX112" s="991"/>
      <c r="DY112" s="991"/>
      <c r="DZ112" s="992"/>
    </row>
    <row r="113" spans="1:130" s="222" customFormat="1" ht="26.25" customHeight="1" x14ac:dyDescent="0.15">
      <c r="A113" s="1024"/>
      <c r="B113" s="1025"/>
      <c r="C113" s="1020" t="s">
        <v>456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2170825</v>
      </c>
      <c r="AB113" s="1004"/>
      <c r="AC113" s="1004"/>
      <c r="AD113" s="1004"/>
      <c r="AE113" s="1005"/>
      <c r="AF113" s="1006">
        <v>2137379</v>
      </c>
      <c r="AG113" s="1004"/>
      <c r="AH113" s="1004"/>
      <c r="AI113" s="1004"/>
      <c r="AJ113" s="1005"/>
      <c r="AK113" s="1006">
        <v>1897436</v>
      </c>
      <c r="AL113" s="1004"/>
      <c r="AM113" s="1004"/>
      <c r="AN113" s="1004"/>
      <c r="AO113" s="1005"/>
      <c r="AP113" s="1007">
        <v>4.0999999999999996</v>
      </c>
      <c r="AQ113" s="1008"/>
      <c r="AR113" s="1008"/>
      <c r="AS113" s="1008"/>
      <c r="AT113" s="1009"/>
      <c r="AU113" s="970"/>
      <c r="AV113" s="971"/>
      <c r="AW113" s="971"/>
      <c r="AX113" s="971"/>
      <c r="AY113" s="971"/>
      <c r="AZ113" s="1019" t="s">
        <v>457</v>
      </c>
      <c r="BA113" s="1020"/>
      <c r="BB113" s="1020"/>
      <c r="BC113" s="1020"/>
      <c r="BD113" s="1020"/>
      <c r="BE113" s="1020"/>
      <c r="BF113" s="1020"/>
      <c r="BG113" s="1020"/>
      <c r="BH113" s="1020"/>
      <c r="BI113" s="1020"/>
      <c r="BJ113" s="1020"/>
      <c r="BK113" s="1020"/>
      <c r="BL113" s="1020"/>
      <c r="BM113" s="1020"/>
      <c r="BN113" s="1020"/>
      <c r="BO113" s="1020"/>
      <c r="BP113" s="1021"/>
      <c r="BQ113" s="989" t="s">
        <v>449</v>
      </c>
      <c r="BR113" s="990"/>
      <c r="BS113" s="990"/>
      <c r="BT113" s="990"/>
      <c r="BU113" s="990"/>
      <c r="BV113" s="990" t="s">
        <v>448</v>
      </c>
      <c r="BW113" s="990"/>
      <c r="BX113" s="990"/>
      <c r="BY113" s="990"/>
      <c r="BZ113" s="990"/>
      <c r="CA113" s="990" t="s">
        <v>381</v>
      </c>
      <c r="CB113" s="990"/>
      <c r="CC113" s="990"/>
      <c r="CD113" s="990"/>
      <c r="CE113" s="990"/>
      <c r="CF113" s="984" t="s">
        <v>381</v>
      </c>
      <c r="CG113" s="985"/>
      <c r="CH113" s="985"/>
      <c r="CI113" s="985"/>
      <c r="CJ113" s="985"/>
      <c r="CK113" s="1015"/>
      <c r="CL113" s="1016"/>
      <c r="CM113" s="986" t="s">
        <v>458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381</v>
      </c>
      <c r="DH113" s="1029"/>
      <c r="DI113" s="1029"/>
      <c r="DJ113" s="1029"/>
      <c r="DK113" s="1030"/>
      <c r="DL113" s="1031" t="s">
        <v>385</v>
      </c>
      <c r="DM113" s="1029"/>
      <c r="DN113" s="1029"/>
      <c r="DO113" s="1029"/>
      <c r="DP113" s="1030"/>
      <c r="DQ113" s="1031" t="s">
        <v>381</v>
      </c>
      <c r="DR113" s="1029"/>
      <c r="DS113" s="1029"/>
      <c r="DT113" s="1029"/>
      <c r="DU113" s="1030"/>
      <c r="DV113" s="1032" t="s">
        <v>381</v>
      </c>
      <c r="DW113" s="1033"/>
      <c r="DX113" s="1033"/>
      <c r="DY113" s="1033"/>
      <c r="DZ113" s="1034"/>
    </row>
    <row r="114" spans="1:130" s="222" customFormat="1" ht="26.25" customHeight="1" x14ac:dyDescent="0.15">
      <c r="A114" s="1024"/>
      <c r="B114" s="1025"/>
      <c r="C114" s="1020" t="s">
        <v>459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448</v>
      </c>
      <c r="AB114" s="1029"/>
      <c r="AC114" s="1029"/>
      <c r="AD114" s="1029"/>
      <c r="AE114" s="1030"/>
      <c r="AF114" s="1031" t="s">
        <v>401</v>
      </c>
      <c r="AG114" s="1029"/>
      <c r="AH114" s="1029"/>
      <c r="AI114" s="1029"/>
      <c r="AJ114" s="1030"/>
      <c r="AK114" s="1031" t="s">
        <v>449</v>
      </c>
      <c r="AL114" s="1029"/>
      <c r="AM114" s="1029"/>
      <c r="AN114" s="1029"/>
      <c r="AO114" s="1030"/>
      <c r="AP114" s="1032" t="s">
        <v>401</v>
      </c>
      <c r="AQ114" s="1033"/>
      <c r="AR114" s="1033"/>
      <c r="AS114" s="1033"/>
      <c r="AT114" s="1034"/>
      <c r="AU114" s="970"/>
      <c r="AV114" s="971"/>
      <c r="AW114" s="971"/>
      <c r="AX114" s="971"/>
      <c r="AY114" s="971"/>
      <c r="AZ114" s="1019" t="s">
        <v>460</v>
      </c>
      <c r="BA114" s="1020"/>
      <c r="BB114" s="1020"/>
      <c r="BC114" s="1020"/>
      <c r="BD114" s="1020"/>
      <c r="BE114" s="1020"/>
      <c r="BF114" s="1020"/>
      <c r="BG114" s="1020"/>
      <c r="BH114" s="1020"/>
      <c r="BI114" s="1020"/>
      <c r="BJ114" s="1020"/>
      <c r="BK114" s="1020"/>
      <c r="BL114" s="1020"/>
      <c r="BM114" s="1020"/>
      <c r="BN114" s="1020"/>
      <c r="BO114" s="1020"/>
      <c r="BP114" s="1021"/>
      <c r="BQ114" s="989">
        <v>20093982</v>
      </c>
      <c r="BR114" s="990"/>
      <c r="BS114" s="990"/>
      <c r="BT114" s="990"/>
      <c r="BU114" s="990"/>
      <c r="BV114" s="990">
        <v>19360712</v>
      </c>
      <c r="BW114" s="990"/>
      <c r="BX114" s="990"/>
      <c r="BY114" s="990"/>
      <c r="BZ114" s="990"/>
      <c r="CA114" s="990">
        <v>18598790</v>
      </c>
      <c r="CB114" s="990"/>
      <c r="CC114" s="990"/>
      <c r="CD114" s="990"/>
      <c r="CE114" s="990"/>
      <c r="CF114" s="984">
        <v>40.299999999999997</v>
      </c>
      <c r="CG114" s="985"/>
      <c r="CH114" s="985"/>
      <c r="CI114" s="985"/>
      <c r="CJ114" s="985"/>
      <c r="CK114" s="1015"/>
      <c r="CL114" s="1016"/>
      <c r="CM114" s="986" t="s">
        <v>461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449</v>
      </c>
      <c r="DH114" s="1029"/>
      <c r="DI114" s="1029"/>
      <c r="DJ114" s="1029"/>
      <c r="DK114" s="1030"/>
      <c r="DL114" s="1031" t="s">
        <v>385</v>
      </c>
      <c r="DM114" s="1029"/>
      <c r="DN114" s="1029"/>
      <c r="DO114" s="1029"/>
      <c r="DP114" s="1030"/>
      <c r="DQ114" s="1031" t="s">
        <v>401</v>
      </c>
      <c r="DR114" s="1029"/>
      <c r="DS114" s="1029"/>
      <c r="DT114" s="1029"/>
      <c r="DU114" s="1030"/>
      <c r="DV114" s="1032" t="s">
        <v>462</v>
      </c>
      <c r="DW114" s="1033"/>
      <c r="DX114" s="1033"/>
      <c r="DY114" s="1033"/>
      <c r="DZ114" s="1034"/>
    </row>
    <row r="115" spans="1:130" s="222" customFormat="1" ht="26.25" customHeight="1" x14ac:dyDescent="0.15">
      <c r="A115" s="1024"/>
      <c r="B115" s="1025"/>
      <c r="C115" s="1020" t="s">
        <v>463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1129824</v>
      </c>
      <c r="AB115" s="1004"/>
      <c r="AC115" s="1004"/>
      <c r="AD115" s="1004"/>
      <c r="AE115" s="1005"/>
      <c r="AF115" s="1006">
        <v>1092446</v>
      </c>
      <c r="AG115" s="1004"/>
      <c r="AH115" s="1004"/>
      <c r="AI115" s="1004"/>
      <c r="AJ115" s="1005"/>
      <c r="AK115" s="1006">
        <v>1092503</v>
      </c>
      <c r="AL115" s="1004"/>
      <c r="AM115" s="1004"/>
      <c r="AN115" s="1004"/>
      <c r="AO115" s="1005"/>
      <c r="AP115" s="1007">
        <v>2.4</v>
      </c>
      <c r="AQ115" s="1008"/>
      <c r="AR115" s="1008"/>
      <c r="AS115" s="1008"/>
      <c r="AT115" s="1009"/>
      <c r="AU115" s="970"/>
      <c r="AV115" s="971"/>
      <c r="AW115" s="971"/>
      <c r="AX115" s="971"/>
      <c r="AY115" s="971"/>
      <c r="AZ115" s="1019" t="s">
        <v>464</v>
      </c>
      <c r="BA115" s="1020"/>
      <c r="BB115" s="1020"/>
      <c r="BC115" s="1020"/>
      <c r="BD115" s="1020"/>
      <c r="BE115" s="1020"/>
      <c r="BF115" s="1020"/>
      <c r="BG115" s="1020"/>
      <c r="BH115" s="1020"/>
      <c r="BI115" s="1020"/>
      <c r="BJ115" s="1020"/>
      <c r="BK115" s="1020"/>
      <c r="BL115" s="1020"/>
      <c r="BM115" s="1020"/>
      <c r="BN115" s="1020"/>
      <c r="BO115" s="1020"/>
      <c r="BP115" s="1021"/>
      <c r="BQ115" s="989">
        <v>703056</v>
      </c>
      <c r="BR115" s="990"/>
      <c r="BS115" s="990"/>
      <c r="BT115" s="990"/>
      <c r="BU115" s="990"/>
      <c r="BV115" s="990">
        <v>752743</v>
      </c>
      <c r="BW115" s="990"/>
      <c r="BX115" s="990"/>
      <c r="BY115" s="990"/>
      <c r="BZ115" s="990"/>
      <c r="CA115" s="990">
        <v>745167</v>
      </c>
      <c r="CB115" s="990"/>
      <c r="CC115" s="990"/>
      <c r="CD115" s="990"/>
      <c r="CE115" s="990"/>
      <c r="CF115" s="984">
        <v>1.6</v>
      </c>
      <c r="CG115" s="985"/>
      <c r="CH115" s="985"/>
      <c r="CI115" s="985"/>
      <c r="CJ115" s="985"/>
      <c r="CK115" s="1015"/>
      <c r="CL115" s="1016"/>
      <c r="CM115" s="1019" t="s">
        <v>465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2934595</v>
      </c>
      <c r="DH115" s="1029"/>
      <c r="DI115" s="1029"/>
      <c r="DJ115" s="1029"/>
      <c r="DK115" s="1030"/>
      <c r="DL115" s="1031">
        <v>1937351</v>
      </c>
      <c r="DM115" s="1029"/>
      <c r="DN115" s="1029"/>
      <c r="DO115" s="1029"/>
      <c r="DP115" s="1030"/>
      <c r="DQ115" s="1031">
        <v>939040</v>
      </c>
      <c r="DR115" s="1029"/>
      <c r="DS115" s="1029"/>
      <c r="DT115" s="1029"/>
      <c r="DU115" s="1030"/>
      <c r="DV115" s="1032">
        <v>2</v>
      </c>
      <c r="DW115" s="1033"/>
      <c r="DX115" s="1033"/>
      <c r="DY115" s="1033"/>
      <c r="DZ115" s="1034"/>
    </row>
    <row r="116" spans="1:130" s="222" customFormat="1" ht="26.25" customHeight="1" x14ac:dyDescent="0.15">
      <c r="A116" s="1026"/>
      <c r="B116" s="1027"/>
      <c r="C116" s="1035" t="s">
        <v>466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3453</v>
      </c>
      <c r="AB116" s="1029"/>
      <c r="AC116" s="1029"/>
      <c r="AD116" s="1029"/>
      <c r="AE116" s="1030"/>
      <c r="AF116" s="1031">
        <v>489</v>
      </c>
      <c r="AG116" s="1029"/>
      <c r="AH116" s="1029"/>
      <c r="AI116" s="1029"/>
      <c r="AJ116" s="1030"/>
      <c r="AK116" s="1031">
        <v>586</v>
      </c>
      <c r="AL116" s="1029"/>
      <c r="AM116" s="1029"/>
      <c r="AN116" s="1029"/>
      <c r="AO116" s="1030"/>
      <c r="AP116" s="1032">
        <v>0</v>
      </c>
      <c r="AQ116" s="1033"/>
      <c r="AR116" s="1033"/>
      <c r="AS116" s="1033"/>
      <c r="AT116" s="1034"/>
      <c r="AU116" s="970"/>
      <c r="AV116" s="971"/>
      <c r="AW116" s="971"/>
      <c r="AX116" s="971"/>
      <c r="AY116" s="971"/>
      <c r="AZ116" s="1037" t="s">
        <v>467</v>
      </c>
      <c r="BA116" s="1038"/>
      <c r="BB116" s="1038"/>
      <c r="BC116" s="1038"/>
      <c r="BD116" s="1038"/>
      <c r="BE116" s="1038"/>
      <c r="BF116" s="1038"/>
      <c r="BG116" s="1038"/>
      <c r="BH116" s="1038"/>
      <c r="BI116" s="1038"/>
      <c r="BJ116" s="1038"/>
      <c r="BK116" s="1038"/>
      <c r="BL116" s="1038"/>
      <c r="BM116" s="1038"/>
      <c r="BN116" s="1038"/>
      <c r="BO116" s="1038"/>
      <c r="BP116" s="1039"/>
      <c r="BQ116" s="989" t="s">
        <v>381</v>
      </c>
      <c r="BR116" s="990"/>
      <c r="BS116" s="990"/>
      <c r="BT116" s="990"/>
      <c r="BU116" s="990"/>
      <c r="BV116" s="990" t="s">
        <v>449</v>
      </c>
      <c r="BW116" s="990"/>
      <c r="BX116" s="990"/>
      <c r="BY116" s="990"/>
      <c r="BZ116" s="990"/>
      <c r="CA116" s="990" t="s">
        <v>449</v>
      </c>
      <c r="CB116" s="990"/>
      <c r="CC116" s="990"/>
      <c r="CD116" s="990"/>
      <c r="CE116" s="990"/>
      <c r="CF116" s="984" t="s">
        <v>381</v>
      </c>
      <c r="CG116" s="985"/>
      <c r="CH116" s="985"/>
      <c r="CI116" s="985"/>
      <c r="CJ116" s="985"/>
      <c r="CK116" s="1015"/>
      <c r="CL116" s="1016"/>
      <c r="CM116" s="986" t="s">
        <v>468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381</v>
      </c>
      <c r="DH116" s="1029"/>
      <c r="DI116" s="1029"/>
      <c r="DJ116" s="1029"/>
      <c r="DK116" s="1030"/>
      <c r="DL116" s="1031" t="s">
        <v>449</v>
      </c>
      <c r="DM116" s="1029"/>
      <c r="DN116" s="1029"/>
      <c r="DO116" s="1029"/>
      <c r="DP116" s="1030"/>
      <c r="DQ116" s="1031" t="s">
        <v>381</v>
      </c>
      <c r="DR116" s="1029"/>
      <c r="DS116" s="1029"/>
      <c r="DT116" s="1029"/>
      <c r="DU116" s="1030"/>
      <c r="DV116" s="1032" t="s">
        <v>381</v>
      </c>
      <c r="DW116" s="1033"/>
      <c r="DX116" s="1033"/>
      <c r="DY116" s="1033"/>
      <c r="DZ116" s="1034"/>
    </row>
    <row r="117" spans="1:130" s="222"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469</v>
      </c>
      <c r="Z117" s="956"/>
      <c r="AA117" s="1046">
        <v>17978207</v>
      </c>
      <c r="AB117" s="1047"/>
      <c r="AC117" s="1047"/>
      <c r="AD117" s="1047"/>
      <c r="AE117" s="1048"/>
      <c r="AF117" s="1049">
        <v>17667715</v>
      </c>
      <c r="AG117" s="1047"/>
      <c r="AH117" s="1047"/>
      <c r="AI117" s="1047"/>
      <c r="AJ117" s="1048"/>
      <c r="AK117" s="1049">
        <v>16592862</v>
      </c>
      <c r="AL117" s="1047"/>
      <c r="AM117" s="1047"/>
      <c r="AN117" s="1047"/>
      <c r="AO117" s="1048"/>
      <c r="AP117" s="1050"/>
      <c r="AQ117" s="1051"/>
      <c r="AR117" s="1051"/>
      <c r="AS117" s="1051"/>
      <c r="AT117" s="1052"/>
      <c r="AU117" s="970"/>
      <c r="AV117" s="971"/>
      <c r="AW117" s="971"/>
      <c r="AX117" s="971"/>
      <c r="AY117" s="971"/>
      <c r="AZ117" s="1037" t="s">
        <v>470</v>
      </c>
      <c r="BA117" s="1038"/>
      <c r="BB117" s="1038"/>
      <c r="BC117" s="1038"/>
      <c r="BD117" s="1038"/>
      <c r="BE117" s="1038"/>
      <c r="BF117" s="1038"/>
      <c r="BG117" s="1038"/>
      <c r="BH117" s="1038"/>
      <c r="BI117" s="1038"/>
      <c r="BJ117" s="1038"/>
      <c r="BK117" s="1038"/>
      <c r="BL117" s="1038"/>
      <c r="BM117" s="1038"/>
      <c r="BN117" s="1038"/>
      <c r="BO117" s="1038"/>
      <c r="BP117" s="1039"/>
      <c r="BQ117" s="989" t="s">
        <v>401</v>
      </c>
      <c r="BR117" s="990"/>
      <c r="BS117" s="990"/>
      <c r="BT117" s="990"/>
      <c r="BU117" s="990"/>
      <c r="BV117" s="990" t="s">
        <v>471</v>
      </c>
      <c r="BW117" s="990"/>
      <c r="BX117" s="990"/>
      <c r="BY117" s="990"/>
      <c r="BZ117" s="990"/>
      <c r="CA117" s="990" t="s">
        <v>448</v>
      </c>
      <c r="CB117" s="990"/>
      <c r="CC117" s="990"/>
      <c r="CD117" s="990"/>
      <c r="CE117" s="990"/>
      <c r="CF117" s="984" t="s">
        <v>401</v>
      </c>
      <c r="CG117" s="985"/>
      <c r="CH117" s="985"/>
      <c r="CI117" s="985"/>
      <c r="CJ117" s="985"/>
      <c r="CK117" s="1015"/>
      <c r="CL117" s="1016"/>
      <c r="CM117" s="986" t="s">
        <v>472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401</v>
      </c>
      <c r="DH117" s="1029"/>
      <c r="DI117" s="1029"/>
      <c r="DJ117" s="1029"/>
      <c r="DK117" s="1030"/>
      <c r="DL117" s="1031" t="s">
        <v>462</v>
      </c>
      <c r="DM117" s="1029"/>
      <c r="DN117" s="1029"/>
      <c r="DO117" s="1029"/>
      <c r="DP117" s="1030"/>
      <c r="DQ117" s="1031" t="s">
        <v>462</v>
      </c>
      <c r="DR117" s="1029"/>
      <c r="DS117" s="1029"/>
      <c r="DT117" s="1029"/>
      <c r="DU117" s="1030"/>
      <c r="DV117" s="1032" t="s">
        <v>462</v>
      </c>
      <c r="DW117" s="1033"/>
      <c r="DX117" s="1033"/>
      <c r="DY117" s="1033"/>
      <c r="DZ117" s="1034"/>
    </row>
    <row r="118" spans="1:130" s="222" customFormat="1" ht="26.25" customHeight="1" x14ac:dyDescent="0.15">
      <c r="A118" s="974" t="s">
        <v>442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440</v>
      </c>
      <c r="AB118" s="955"/>
      <c r="AC118" s="955"/>
      <c r="AD118" s="955"/>
      <c r="AE118" s="956"/>
      <c r="AF118" s="954" t="s">
        <v>298</v>
      </c>
      <c r="AG118" s="955"/>
      <c r="AH118" s="955"/>
      <c r="AI118" s="955"/>
      <c r="AJ118" s="956"/>
      <c r="AK118" s="954" t="s">
        <v>297</v>
      </c>
      <c r="AL118" s="955"/>
      <c r="AM118" s="955"/>
      <c r="AN118" s="955"/>
      <c r="AO118" s="956"/>
      <c r="AP118" s="1041" t="s">
        <v>441</v>
      </c>
      <c r="AQ118" s="1042"/>
      <c r="AR118" s="1042"/>
      <c r="AS118" s="1042"/>
      <c r="AT118" s="1043"/>
      <c r="AU118" s="970"/>
      <c r="AV118" s="971"/>
      <c r="AW118" s="971"/>
      <c r="AX118" s="971"/>
      <c r="AY118" s="971"/>
      <c r="AZ118" s="1044" t="s">
        <v>473</v>
      </c>
      <c r="BA118" s="1035"/>
      <c r="BB118" s="1035"/>
      <c r="BC118" s="1035"/>
      <c r="BD118" s="1035"/>
      <c r="BE118" s="1035"/>
      <c r="BF118" s="1035"/>
      <c r="BG118" s="1035"/>
      <c r="BH118" s="1035"/>
      <c r="BI118" s="1035"/>
      <c r="BJ118" s="1035"/>
      <c r="BK118" s="1035"/>
      <c r="BL118" s="1035"/>
      <c r="BM118" s="1035"/>
      <c r="BN118" s="1035"/>
      <c r="BO118" s="1035"/>
      <c r="BP118" s="1036"/>
      <c r="BQ118" s="1067" t="s">
        <v>414</v>
      </c>
      <c r="BR118" s="1068"/>
      <c r="BS118" s="1068"/>
      <c r="BT118" s="1068"/>
      <c r="BU118" s="1068"/>
      <c r="BV118" s="1068" t="s">
        <v>401</v>
      </c>
      <c r="BW118" s="1068"/>
      <c r="BX118" s="1068"/>
      <c r="BY118" s="1068"/>
      <c r="BZ118" s="1068"/>
      <c r="CA118" s="1068" t="s">
        <v>448</v>
      </c>
      <c r="CB118" s="1068"/>
      <c r="CC118" s="1068"/>
      <c r="CD118" s="1068"/>
      <c r="CE118" s="1068"/>
      <c r="CF118" s="984" t="s">
        <v>401</v>
      </c>
      <c r="CG118" s="985"/>
      <c r="CH118" s="985"/>
      <c r="CI118" s="985"/>
      <c r="CJ118" s="985"/>
      <c r="CK118" s="1015"/>
      <c r="CL118" s="1016"/>
      <c r="CM118" s="986" t="s">
        <v>474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448</v>
      </c>
      <c r="DH118" s="1029"/>
      <c r="DI118" s="1029"/>
      <c r="DJ118" s="1029"/>
      <c r="DK118" s="1030"/>
      <c r="DL118" s="1031" t="s">
        <v>462</v>
      </c>
      <c r="DM118" s="1029"/>
      <c r="DN118" s="1029"/>
      <c r="DO118" s="1029"/>
      <c r="DP118" s="1030"/>
      <c r="DQ118" s="1031" t="s">
        <v>401</v>
      </c>
      <c r="DR118" s="1029"/>
      <c r="DS118" s="1029"/>
      <c r="DT118" s="1029"/>
      <c r="DU118" s="1030"/>
      <c r="DV118" s="1032" t="s">
        <v>448</v>
      </c>
      <c r="DW118" s="1033"/>
      <c r="DX118" s="1033"/>
      <c r="DY118" s="1033"/>
      <c r="DZ118" s="1034"/>
    </row>
    <row r="119" spans="1:130" s="222" customFormat="1" ht="26.25" customHeight="1" x14ac:dyDescent="0.15">
      <c r="A119" s="1128" t="s">
        <v>445</v>
      </c>
      <c r="B119" s="1014"/>
      <c r="C119" s="993" t="s">
        <v>446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129824</v>
      </c>
      <c r="AB119" s="962"/>
      <c r="AC119" s="962"/>
      <c r="AD119" s="962"/>
      <c r="AE119" s="963"/>
      <c r="AF119" s="964">
        <v>92446</v>
      </c>
      <c r="AG119" s="962"/>
      <c r="AH119" s="962"/>
      <c r="AI119" s="962"/>
      <c r="AJ119" s="963"/>
      <c r="AK119" s="964">
        <v>92503</v>
      </c>
      <c r="AL119" s="962"/>
      <c r="AM119" s="962"/>
      <c r="AN119" s="962"/>
      <c r="AO119" s="963"/>
      <c r="AP119" s="965">
        <v>0.2</v>
      </c>
      <c r="AQ119" s="966"/>
      <c r="AR119" s="966"/>
      <c r="AS119" s="966"/>
      <c r="AT119" s="967"/>
      <c r="AU119" s="972"/>
      <c r="AV119" s="973"/>
      <c r="AW119" s="973"/>
      <c r="AX119" s="973"/>
      <c r="AY119" s="973"/>
      <c r="AZ119" s="253" t="s">
        <v>181</v>
      </c>
      <c r="BA119" s="253"/>
      <c r="BB119" s="253"/>
      <c r="BC119" s="253"/>
      <c r="BD119" s="253"/>
      <c r="BE119" s="253"/>
      <c r="BF119" s="253"/>
      <c r="BG119" s="253"/>
      <c r="BH119" s="253"/>
      <c r="BI119" s="253"/>
      <c r="BJ119" s="253"/>
      <c r="BK119" s="253"/>
      <c r="BL119" s="253"/>
      <c r="BM119" s="253"/>
      <c r="BN119" s="253"/>
      <c r="BO119" s="1045" t="s">
        <v>475</v>
      </c>
      <c r="BP119" s="1076"/>
      <c r="BQ119" s="1067">
        <v>193368596</v>
      </c>
      <c r="BR119" s="1068"/>
      <c r="BS119" s="1068"/>
      <c r="BT119" s="1068"/>
      <c r="BU119" s="1068"/>
      <c r="BV119" s="1068">
        <v>184354983</v>
      </c>
      <c r="BW119" s="1068"/>
      <c r="BX119" s="1068"/>
      <c r="BY119" s="1068"/>
      <c r="BZ119" s="1068"/>
      <c r="CA119" s="1068">
        <v>175556262</v>
      </c>
      <c r="CB119" s="1068"/>
      <c r="CC119" s="1068"/>
      <c r="CD119" s="1068"/>
      <c r="CE119" s="1068"/>
      <c r="CF119" s="1069"/>
      <c r="CG119" s="1070"/>
      <c r="CH119" s="1070"/>
      <c r="CI119" s="1070"/>
      <c r="CJ119" s="1071"/>
      <c r="CK119" s="1017"/>
      <c r="CL119" s="1018"/>
      <c r="CM119" s="1072" t="s">
        <v>476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448</v>
      </c>
      <c r="DH119" s="1054"/>
      <c r="DI119" s="1054"/>
      <c r="DJ119" s="1054"/>
      <c r="DK119" s="1055"/>
      <c r="DL119" s="1053" t="s">
        <v>471</v>
      </c>
      <c r="DM119" s="1054"/>
      <c r="DN119" s="1054"/>
      <c r="DO119" s="1054"/>
      <c r="DP119" s="1055"/>
      <c r="DQ119" s="1053" t="s">
        <v>401</v>
      </c>
      <c r="DR119" s="1054"/>
      <c r="DS119" s="1054"/>
      <c r="DT119" s="1054"/>
      <c r="DU119" s="1055"/>
      <c r="DV119" s="1056" t="s">
        <v>471</v>
      </c>
      <c r="DW119" s="1057"/>
      <c r="DX119" s="1057"/>
      <c r="DY119" s="1057"/>
      <c r="DZ119" s="1058"/>
    </row>
    <row r="120" spans="1:130" s="222" customFormat="1" ht="26.25" customHeight="1" x14ac:dyDescent="0.15">
      <c r="A120" s="1129"/>
      <c r="B120" s="1016"/>
      <c r="C120" s="986" t="s">
        <v>451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401</v>
      </c>
      <c r="AB120" s="1029"/>
      <c r="AC120" s="1029"/>
      <c r="AD120" s="1029"/>
      <c r="AE120" s="1030"/>
      <c r="AF120" s="1031" t="s">
        <v>401</v>
      </c>
      <c r="AG120" s="1029"/>
      <c r="AH120" s="1029"/>
      <c r="AI120" s="1029"/>
      <c r="AJ120" s="1030"/>
      <c r="AK120" s="1031" t="s">
        <v>401</v>
      </c>
      <c r="AL120" s="1029"/>
      <c r="AM120" s="1029"/>
      <c r="AN120" s="1029"/>
      <c r="AO120" s="1030"/>
      <c r="AP120" s="1032" t="s">
        <v>401</v>
      </c>
      <c r="AQ120" s="1033"/>
      <c r="AR120" s="1033"/>
      <c r="AS120" s="1033"/>
      <c r="AT120" s="1034"/>
      <c r="AU120" s="1059" t="s">
        <v>477</v>
      </c>
      <c r="AV120" s="1060"/>
      <c r="AW120" s="1060"/>
      <c r="AX120" s="1060"/>
      <c r="AY120" s="1061"/>
      <c r="AZ120" s="1010" t="s">
        <v>478</v>
      </c>
      <c r="BA120" s="959"/>
      <c r="BB120" s="959"/>
      <c r="BC120" s="959"/>
      <c r="BD120" s="959"/>
      <c r="BE120" s="959"/>
      <c r="BF120" s="959"/>
      <c r="BG120" s="959"/>
      <c r="BH120" s="959"/>
      <c r="BI120" s="959"/>
      <c r="BJ120" s="959"/>
      <c r="BK120" s="959"/>
      <c r="BL120" s="959"/>
      <c r="BM120" s="959"/>
      <c r="BN120" s="959"/>
      <c r="BO120" s="959"/>
      <c r="BP120" s="960"/>
      <c r="BQ120" s="996">
        <v>15200608</v>
      </c>
      <c r="BR120" s="997"/>
      <c r="BS120" s="997"/>
      <c r="BT120" s="997"/>
      <c r="BU120" s="997"/>
      <c r="BV120" s="997">
        <v>15904936</v>
      </c>
      <c r="BW120" s="997"/>
      <c r="BX120" s="997"/>
      <c r="BY120" s="997"/>
      <c r="BZ120" s="997"/>
      <c r="CA120" s="997">
        <v>15936159</v>
      </c>
      <c r="CB120" s="997"/>
      <c r="CC120" s="997"/>
      <c r="CD120" s="997"/>
      <c r="CE120" s="997"/>
      <c r="CF120" s="1011">
        <v>34.5</v>
      </c>
      <c r="CG120" s="1012"/>
      <c r="CH120" s="1012"/>
      <c r="CI120" s="1012"/>
      <c r="CJ120" s="1012"/>
      <c r="CK120" s="1077" t="s">
        <v>479</v>
      </c>
      <c r="CL120" s="1078"/>
      <c r="CM120" s="1078"/>
      <c r="CN120" s="1078"/>
      <c r="CO120" s="1079"/>
      <c r="CP120" s="1085" t="s">
        <v>480</v>
      </c>
      <c r="CQ120" s="1086"/>
      <c r="CR120" s="1086"/>
      <c r="CS120" s="1086"/>
      <c r="CT120" s="1086"/>
      <c r="CU120" s="1086"/>
      <c r="CV120" s="1086"/>
      <c r="CW120" s="1086"/>
      <c r="CX120" s="1086"/>
      <c r="CY120" s="1086"/>
      <c r="CZ120" s="1086"/>
      <c r="DA120" s="1086"/>
      <c r="DB120" s="1086"/>
      <c r="DC120" s="1086"/>
      <c r="DD120" s="1086"/>
      <c r="DE120" s="1086"/>
      <c r="DF120" s="1087"/>
      <c r="DG120" s="996">
        <v>21143980</v>
      </c>
      <c r="DH120" s="997"/>
      <c r="DI120" s="997"/>
      <c r="DJ120" s="997"/>
      <c r="DK120" s="997"/>
      <c r="DL120" s="997">
        <v>19843870</v>
      </c>
      <c r="DM120" s="997"/>
      <c r="DN120" s="997"/>
      <c r="DO120" s="997"/>
      <c r="DP120" s="997"/>
      <c r="DQ120" s="997">
        <v>18169367</v>
      </c>
      <c r="DR120" s="997"/>
      <c r="DS120" s="997"/>
      <c r="DT120" s="997"/>
      <c r="DU120" s="997"/>
      <c r="DV120" s="998">
        <v>39.4</v>
      </c>
      <c r="DW120" s="998"/>
      <c r="DX120" s="998"/>
      <c r="DY120" s="998"/>
      <c r="DZ120" s="999"/>
    </row>
    <row r="121" spans="1:130" s="222" customFormat="1" ht="26.25" customHeight="1" x14ac:dyDescent="0.15">
      <c r="A121" s="1129"/>
      <c r="B121" s="1016"/>
      <c r="C121" s="1037" t="s">
        <v>481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381</v>
      </c>
      <c r="AB121" s="1029"/>
      <c r="AC121" s="1029"/>
      <c r="AD121" s="1029"/>
      <c r="AE121" s="1030"/>
      <c r="AF121" s="1031" t="s">
        <v>401</v>
      </c>
      <c r="AG121" s="1029"/>
      <c r="AH121" s="1029"/>
      <c r="AI121" s="1029"/>
      <c r="AJ121" s="1030"/>
      <c r="AK121" s="1031" t="s">
        <v>449</v>
      </c>
      <c r="AL121" s="1029"/>
      <c r="AM121" s="1029"/>
      <c r="AN121" s="1029"/>
      <c r="AO121" s="1030"/>
      <c r="AP121" s="1032" t="s">
        <v>401</v>
      </c>
      <c r="AQ121" s="1033"/>
      <c r="AR121" s="1033"/>
      <c r="AS121" s="1033"/>
      <c r="AT121" s="1034"/>
      <c r="AU121" s="1062"/>
      <c r="AV121" s="1063"/>
      <c r="AW121" s="1063"/>
      <c r="AX121" s="1063"/>
      <c r="AY121" s="1064"/>
      <c r="AZ121" s="1019" t="s">
        <v>482</v>
      </c>
      <c r="BA121" s="1020"/>
      <c r="BB121" s="1020"/>
      <c r="BC121" s="1020"/>
      <c r="BD121" s="1020"/>
      <c r="BE121" s="1020"/>
      <c r="BF121" s="1020"/>
      <c r="BG121" s="1020"/>
      <c r="BH121" s="1020"/>
      <c r="BI121" s="1020"/>
      <c r="BJ121" s="1020"/>
      <c r="BK121" s="1020"/>
      <c r="BL121" s="1020"/>
      <c r="BM121" s="1020"/>
      <c r="BN121" s="1020"/>
      <c r="BO121" s="1020"/>
      <c r="BP121" s="1021"/>
      <c r="BQ121" s="989">
        <v>19909922</v>
      </c>
      <c r="BR121" s="990"/>
      <c r="BS121" s="990"/>
      <c r="BT121" s="990"/>
      <c r="BU121" s="990"/>
      <c r="BV121" s="990">
        <v>18248128</v>
      </c>
      <c r="BW121" s="990"/>
      <c r="BX121" s="990"/>
      <c r="BY121" s="990"/>
      <c r="BZ121" s="990"/>
      <c r="CA121" s="990">
        <v>16927772</v>
      </c>
      <c r="CB121" s="990"/>
      <c r="CC121" s="990"/>
      <c r="CD121" s="990"/>
      <c r="CE121" s="990"/>
      <c r="CF121" s="984">
        <v>36.700000000000003</v>
      </c>
      <c r="CG121" s="985"/>
      <c r="CH121" s="985"/>
      <c r="CI121" s="985"/>
      <c r="CJ121" s="985"/>
      <c r="CK121" s="1080"/>
      <c r="CL121" s="1081"/>
      <c r="CM121" s="1081"/>
      <c r="CN121" s="1081"/>
      <c r="CO121" s="1082"/>
      <c r="CP121" s="1090" t="s">
        <v>483</v>
      </c>
      <c r="CQ121" s="1091"/>
      <c r="CR121" s="1091"/>
      <c r="CS121" s="1091"/>
      <c r="CT121" s="1091"/>
      <c r="CU121" s="1091"/>
      <c r="CV121" s="1091"/>
      <c r="CW121" s="1091"/>
      <c r="CX121" s="1091"/>
      <c r="CY121" s="1091"/>
      <c r="CZ121" s="1091"/>
      <c r="DA121" s="1091"/>
      <c r="DB121" s="1091"/>
      <c r="DC121" s="1091"/>
      <c r="DD121" s="1091"/>
      <c r="DE121" s="1091"/>
      <c r="DF121" s="1092"/>
      <c r="DG121" s="989">
        <v>8068675</v>
      </c>
      <c r="DH121" s="990"/>
      <c r="DI121" s="990"/>
      <c r="DJ121" s="990"/>
      <c r="DK121" s="990"/>
      <c r="DL121" s="990">
        <v>8587708</v>
      </c>
      <c r="DM121" s="990"/>
      <c r="DN121" s="990"/>
      <c r="DO121" s="990"/>
      <c r="DP121" s="990"/>
      <c r="DQ121" s="990">
        <v>7502889</v>
      </c>
      <c r="DR121" s="990"/>
      <c r="DS121" s="990"/>
      <c r="DT121" s="990"/>
      <c r="DU121" s="990"/>
      <c r="DV121" s="991">
        <v>16.3</v>
      </c>
      <c r="DW121" s="991"/>
      <c r="DX121" s="991"/>
      <c r="DY121" s="991"/>
      <c r="DZ121" s="992"/>
    </row>
    <row r="122" spans="1:130" s="222" customFormat="1" ht="26.25" customHeight="1" x14ac:dyDescent="0.15">
      <c r="A122" s="1129"/>
      <c r="B122" s="1016"/>
      <c r="C122" s="986" t="s">
        <v>461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401</v>
      </c>
      <c r="AB122" s="1029"/>
      <c r="AC122" s="1029"/>
      <c r="AD122" s="1029"/>
      <c r="AE122" s="1030"/>
      <c r="AF122" s="1031" t="s">
        <v>381</v>
      </c>
      <c r="AG122" s="1029"/>
      <c r="AH122" s="1029"/>
      <c r="AI122" s="1029"/>
      <c r="AJ122" s="1030"/>
      <c r="AK122" s="1031" t="s">
        <v>471</v>
      </c>
      <c r="AL122" s="1029"/>
      <c r="AM122" s="1029"/>
      <c r="AN122" s="1029"/>
      <c r="AO122" s="1030"/>
      <c r="AP122" s="1032" t="s">
        <v>381</v>
      </c>
      <c r="AQ122" s="1033"/>
      <c r="AR122" s="1033"/>
      <c r="AS122" s="1033"/>
      <c r="AT122" s="1034"/>
      <c r="AU122" s="1062"/>
      <c r="AV122" s="1063"/>
      <c r="AW122" s="1063"/>
      <c r="AX122" s="1063"/>
      <c r="AY122" s="1064"/>
      <c r="AZ122" s="1044" t="s">
        <v>484</v>
      </c>
      <c r="BA122" s="1035"/>
      <c r="BB122" s="1035"/>
      <c r="BC122" s="1035"/>
      <c r="BD122" s="1035"/>
      <c r="BE122" s="1035"/>
      <c r="BF122" s="1035"/>
      <c r="BG122" s="1035"/>
      <c r="BH122" s="1035"/>
      <c r="BI122" s="1035"/>
      <c r="BJ122" s="1035"/>
      <c r="BK122" s="1035"/>
      <c r="BL122" s="1035"/>
      <c r="BM122" s="1035"/>
      <c r="BN122" s="1035"/>
      <c r="BO122" s="1035"/>
      <c r="BP122" s="1036"/>
      <c r="BQ122" s="1067">
        <v>110650216</v>
      </c>
      <c r="BR122" s="1068"/>
      <c r="BS122" s="1068"/>
      <c r="BT122" s="1068"/>
      <c r="BU122" s="1068"/>
      <c r="BV122" s="1068">
        <v>107309341</v>
      </c>
      <c r="BW122" s="1068"/>
      <c r="BX122" s="1068"/>
      <c r="BY122" s="1068"/>
      <c r="BZ122" s="1068"/>
      <c r="CA122" s="1068">
        <v>104784339</v>
      </c>
      <c r="CB122" s="1068"/>
      <c r="CC122" s="1068"/>
      <c r="CD122" s="1068"/>
      <c r="CE122" s="1068"/>
      <c r="CF122" s="1088">
        <v>227.1</v>
      </c>
      <c r="CG122" s="1089"/>
      <c r="CH122" s="1089"/>
      <c r="CI122" s="1089"/>
      <c r="CJ122" s="1089"/>
      <c r="CK122" s="1080"/>
      <c r="CL122" s="1081"/>
      <c r="CM122" s="1081"/>
      <c r="CN122" s="1081"/>
      <c r="CO122" s="1082"/>
      <c r="CP122" s="1090" t="s">
        <v>485</v>
      </c>
      <c r="CQ122" s="1091"/>
      <c r="CR122" s="1091"/>
      <c r="CS122" s="1091"/>
      <c r="CT122" s="1091"/>
      <c r="CU122" s="1091"/>
      <c r="CV122" s="1091"/>
      <c r="CW122" s="1091"/>
      <c r="CX122" s="1091"/>
      <c r="CY122" s="1091"/>
      <c r="CZ122" s="1091"/>
      <c r="DA122" s="1091"/>
      <c r="DB122" s="1091"/>
      <c r="DC122" s="1091"/>
      <c r="DD122" s="1091"/>
      <c r="DE122" s="1091"/>
      <c r="DF122" s="1092"/>
      <c r="DG122" s="989">
        <v>2913288</v>
      </c>
      <c r="DH122" s="990"/>
      <c r="DI122" s="990"/>
      <c r="DJ122" s="990"/>
      <c r="DK122" s="990"/>
      <c r="DL122" s="990">
        <v>2829360</v>
      </c>
      <c r="DM122" s="990"/>
      <c r="DN122" s="990"/>
      <c r="DO122" s="990"/>
      <c r="DP122" s="990"/>
      <c r="DQ122" s="990">
        <v>2787594</v>
      </c>
      <c r="DR122" s="990"/>
      <c r="DS122" s="990"/>
      <c r="DT122" s="990"/>
      <c r="DU122" s="990"/>
      <c r="DV122" s="991">
        <v>6</v>
      </c>
      <c r="DW122" s="991"/>
      <c r="DX122" s="991"/>
      <c r="DY122" s="991"/>
      <c r="DZ122" s="992"/>
    </row>
    <row r="123" spans="1:130" s="222" customFormat="1" ht="26.25" customHeight="1" x14ac:dyDescent="0.15">
      <c r="A123" s="1129"/>
      <c r="B123" s="1016"/>
      <c r="C123" s="986" t="s">
        <v>468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448</v>
      </c>
      <c r="AB123" s="1029"/>
      <c r="AC123" s="1029"/>
      <c r="AD123" s="1029"/>
      <c r="AE123" s="1030"/>
      <c r="AF123" s="1031" t="s">
        <v>462</v>
      </c>
      <c r="AG123" s="1029"/>
      <c r="AH123" s="1029"/>
      <c r="AI123" s="1029"/>
      <c r="AJ123" s="1030"/>
      <c r="AK123" s="1031" t="s">
        <v>448</v>
      </c>
      <c r="AL123" s="1029"/>
      <c r="AM123" s="1029"/>
      <c r="AN123" s="1029"/>
      <c r="AO123" s="1030"/>
      <c r="AP123" s="1032" t="s">
        <v>449</v>
      </c>
      <c r="AQ123" s="1033"/>
      <c r="AR123" s="1033"/>
      <c r="AS123" s="1033"/>
      <c r="AT123" s="1034"/>
      <c r="AU123" s="1065"/>
      <c r="AV123" s="1066"/>
      <c r="AW123" s="1066"/>
      <c r="AX123" s="1066"/>
      <c r="AY123" s="1066"/>
      <c r="AZ123" s="253" t="s">
        <v>181</v>
      </c>
      <c r="BA123" s="253"/>
      <c r="BB123" s="253"/>
      <c r="BC123" s="253"/>
      <c r="BD123" s="253"/>
      <c r="BE123" s="253"/>
      <c r="BF123" s="253"/>
      <c r="BG123" s="253"/>
      <c r="BH123" s="253"/>
      <c r="BI123" s="253"/>
      <c r="BJ123" s="253"/>
      <c r="BK123" s="253"/>
      <c r="BL123" s="253"/>
      <c r="BM123" s="253"/>
      <c r="BN123" s="253"/>
      <c r="BO123" s="1045" t="s">
        <v>486</v>
      </c>
      <c r="BP123" s="1076"/>
      <c r="BQ123" s="1135">
        <v>145760746</v>
      </c>
      <c r="BR123" s="1136"/>
      <c r="BS123" s="1136"/>
      <c r="BT123" s="1136"/>
      <c r="BU123" s="1136"/>
      <c r="BV123" s="1136">
        <v>141462405</v>
      </c>
      <c r="BW123" s="1136"/>
      <c r="BX123" s="1136"/>
      <c r="BY123" s="1136"/>
      <c r="BZ123" s="1136"/>
      <c r="CA123" s="1136">
        <v>137648270</v>
      </c>
      <c r="CB123" s="1136"/>
      <c r="CC123" s="1136"/>
      <c r="CD123" s="1136"/>
      <c r="CE123" s="1136"/>
      <c r="CF123" s="1069"/>
      <c r="CG123" s="1070"/>
      <c r="CH123" s="1070"/>
      <c r="CI123" s="1070"/>
      <c r="CJ123" s="1071"/>
      <c r="CK123" s="1080"/>
      <c r="CL123" s="1081"/>
      <c r="CM123" s="1081"/>
      <c r="CN123" s="1081"/>
      <c r="CO123" s="1082"/>
      <c r="CP123" s="1090" t="s">
        <v>487</v>
      </c>
      <c r="CQ123" s="1091"/>
      <c r="CR123" s="1091"/>
      <c r="CS123" s="1091"/>
      <c r="CT123" s="1091"/>
      <c r="CU123" s="1091"/>
      <c r="CV123" s="1091"/>
      <c r="CW123" s="1091"/>
      <c r="CX123" s="1091"/>
      <c r="CY123" s="1091"/>
      <c r="CZ123" s="1091"/>
      <c r="DA123" s="1091"/>
      <c r="DB123" s="1091"/>
      <c r="DC123" s="1091"/>
      <c r="DD123" s="1091"/>
      <c r="DE123" s="1091"/>
      <c r="DF123" s="1092"/>
      <c r="DG123" s="1028">
        <v>1159387</v>
      </c>
      <c r="DH123" s="1029"/>
      <c r="DI123" s="1029"/>
      <c r="DJ123" s="1029"/>
      <c r="DK123" s="1030"/>
      <c r="DL123" s="1031">
        <v>1309044</v>
      </c>
      <c r="DM123" s="1029"/>
      <c r="DN123" s="1029"/>
      <c r="DO123" s="1029"/>
      <c r="DP123" s="1030"/>
      <c r="DQ123" s="1031">
        <v>1549508</v>
      </c>
      <c r="DR123" s="1029"/>
      <c r="DS123" s="1029"/>
      <c r="DT123" s="1029"/>
      <c r="DU123" s="1030"/>
      <c r="DV123" s="1032">
        <v>3.4</v>
      </c>
      <c r="DW123" s="1033"/>
      <c r="DX123" s="1033"/>
      <c r="DY123" s="1033"/>
      <c r="DZ123" s="1034"/>
    </row>
    <row r="124" spans="1:130" s="222" customFormat="1" ht="26.25" customHeight="1" thickBot="1" x14ac:dyDescent="0.2">
      <c r="A124" s="1129"/>
      <c r="B124" s="1016"/>
      <c r="C124" s="986" t="s">
        <v>472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381</v>
      </c>
      <c r="AB124" s="1029"/>
      <c r="AC124" s="1029"/>
      <c r="AD124" s="1029"/>
      <c r="AE124" s="1030"/>
      <c r="AF124" s="1031" t="s">
        <v>381</v>
      </c>
      <c r="AG124" s="1029"/>
      <c r="AH124" s="1029"/>
      <c r="AI124" s="1029"/>
      <c r="AJ124" s="1030"/>
      <c r="AK124" s="1031" t="s">
        <v>381</v>
      </c>
      <c r="AL124" s="1029"/>
      <c r="AM124" s="1029"/>
      <c r="AN124" s="1029"/>
      <c r="AO124" s="1030"/>
      <c r="AP124" s="1032" t="s">
        <v>381</v>
      </c>
      <c r="AQ124" s="1033"/>
      <c r="AR124" s="1033"/>
      <c r="AS124" s="1033"/>
      <c r="AT124" s="1034"/>
      <c r="AU124" s="1131" t="s">
        <v>488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99.9</v>
      </c>
      <c r="BR124" s="1098"/>
      <c r="BS124" s="1098"/>
      <c r="BT124" s="1098"/>
      <c r="BU124" s="1098"/>
      <c r="BV124" s="1098">
        <v>91</v>
      </c>
      <c r="BW124" s="1098"/>
      <c r="BX124" s="1098"/>
      <c r="BY124" s="1098"/>
      <c r="BZ124" s="1098"/>
      <c r="CA124" s="1098">
        <v>82.1</v>
      </c>
      <c r="CB124" s="1098"/>
      <c r="CC124" s="1098"/>
      <c r="CD124" s="1098"/>
      <c r="CE124" s="1098"/>
      <c r="CF124" s="1099"/>
      <c r="CG124" s="1100"/>
      <c r="CH124" s="1100"/>
      <c r="CI124" s="1100"/>
      <c r="CJ124" s="1101"/>
      <c r="CK124" s="1083"/>
      <c r="CL124" s="1083"/>
      <c r="CM124" s="1083"/>
      <c r="CN124" s="1083"/>
      <c r="CO124" s="1084"/>
      <c r="CP124" s="1090" t="s">
        <v>489</v>
      </c>
      <c r="CQ124" s="1091"/>
      <c r="CR124" s="1091"/>
      <c r="CS124" s="1091"/>
      <c r="CT124" s="1091"/>
      <c r="CU124" s="1091"/>
      <c r="CV124" s="1091"/>
      <c r="CW124" s="1091"/>
      <c r="CX124" s="1091"/>
      <c r="CY124" s="1091"/>
      <c r="CZ124" s="1091"/>
      <c r="DA124" s="1091"/>
      <c r="DB124" s="1091"/>
      <c r="DC124" s="1091"/>
      <c r="DD124" s="1091"/>
      <c r="DE124" s="1091"/>
      <c r="DF124" s="1092"/>
      <c r="DG124" s="1075">
        <v>1523193</v>
      </c>
      <c r="DH124" s="1054"/>
      <c r="DI124" s="1054"/>
      <c r="DJ124" s="1054"/>
      <c r="DK124" s="1055"/>
      <c r="DL124" s="1053">
        <v>1429769</v>
      </c>
      <c r="DM124" s="1054"/>
      <c r="DN124" s="1054"/>
      <c r="DO124" s="1054"/>
      <c r="DP124" s="1055"/>
      <c r="DQ124" s="1053">
        <v>1870879</v>
      </c>
      <c r="DR124" s="1054"/>
      <c r="DS124" s="1054"/>
      <c r="DT124" s="1054"/>
      <c r="DU124" s="1055"/>
      <c r="DV124" s="1056">
        <v>4.0999999999999996</v>
      </c>
      <c r="DW124" s="1057"/>
      <c r="DX124" s="1057"/>
      <c r="DY124" s="1057"/>
      <c r="DZ124" s="1058"/>
    </row>
    <row r="125" spans="1:130" s="222" customFormat="1" ht="26.25" customHeight="1" x14ac:dyDescent="0.15">
      <c r="A125" s="1129"/>
      <c r="B125" s="1016"/>
      <c r="C125" s="986" t="s">
        <v>474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471</v>
      </c>
      <c r="AB125" s="1029"/>
      <c r="AC125" s="1029"/>
      <c r="AD125" s="1029"/>
      <c r="AE125" s="1030"/>
      <c r="AF125" s="1031" t="s">
        <v>471</v>
      </c>
      <c r="AG125" s="1029"/>
      <c r="AH125" s="1029"/>
      <c r="AI125" s="1029"/>
      <c r="AJ125" s="1030"/>
      <c r="AK125" s="1031" t="s">
        <v>471</v>
      </c>
      <c r="AL125" s="1029"/>
      <c r="AM125" s="1029"/>
      <c r="AN125" s="1029"/>
      <c r="AO125" s="1030"/>
      <c r="AP125" s="1032" t="s">
        <v>401</v>
      </c>
      <c r="AQ125" s="1033"/>
      <c r="AR125" s="1033"/>
      <c r="AS125" s="1033"/>
      <c r="AT125" s="103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93" t="s">
        <v>490</v>
      </c>
      <c r="CL125" s="1078"/>
      <c r="CM125" s="1078"/>
      <c r="CN125" s="1078"/>
      <c r="CO125" s="1079"/>
      <c r="CP125" s="1010" t="s">
        <v>491</v>
      </c>
      <c r="CQ125" s="959"/>
      <c r="CR125" s="959"/>
      <c r="CS125" s="959"/>
      <c r="CT125" s="959"/>
      <c r="CU125" s="959"/>
      <c r="CV125" s="959"/>
      <c r="CW125" s="959"/>
      <c r="CX125" s="959"/>
      <c r="CY125" s="959"/>
      <c r="CZ125" s="959"/>
      <c r="DA125" s="959"/>
      <c r="DB125" s="959"/>
      <c r="DC125" s="959"/>
      <c r="DD125" s="959"/>
      <c r="DE125" s="959"/>
      <c r="DF125" s="960"/>
      <c r="DG125" s="996" t="s">
        <v>401</v>
      </c>
      <c r="DH125" s="997"/>
      <c r="DI125" s="997"/>
      <c r="DJ125" s="997"/>
      <c r="DK125" s="997"/>
      <c r="DL125" s="997" t="s">
        <v>462</v>
      </c>
      <c r="DM125" s="997"/>
      <c r="DN125" s="997"/>
      <c r="DO125" s="997"/>
      <c r="DP125" s="997"/>
      <c r="DQ125" s="997" t="s">
        <v>401</v>
      </c>
      <c r="DR125" s="997"/>
      <c r="DS125" s="997"/>
      <c r="DT125" s="997"/>
      <c r="DU125" s="997"/>
      <c r="DV125" s="998" t="s">
        <v>462</v>
      </c>
      <c r="DW125" s="998"/>
      <c r="DX125" s="998"/>
      <c r="DY125" s="998"/>
      <c r="DZ125" s="999"/>
    </row>
    <row r="126" spans="1:130" s="222" customFormat="1" ht="26.25" customHeight="1" thickBot="1" x14ac:dyDescent="0.2">
      <c r="A126" s="1129"/>
      <c r="B126" s="1016"/>
      <c r="C126" s="986" t="s">
        <v>476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1000000</v>
      </c>
      <c r="AB126" s="1029"/>
      <c r="AC126" s="1029"/>
      <c r="AD126" s="1029"/>
      <c r="AE126" s="1030"/>
      <c r="AF126" s="1031">
        <v>1000000</v>
      </c>
      <c r="AG126" s="1029"/>
      <c r="AH126" s="1029"/>
      <c r="AI126" s="1029"/>
      <c r="AJ126" s="1030"/>
      <c r="AK126" s="1031">
        <v>1000000</v>
      </c>
      <c r="AL126" s="1029"/>
      <c r="AM126" s="1029"/>
      <c r="AN126" s="1029"/>
      <c r="AO126" s="1030"/>
      <c r="AP126" s="1032">
        <v>2.2000000000000002</v>
      </c>
      <c r="AQ126" s="1033"/>
      <c r="AR126" s="1033"/>
      <c r="AS126" s="1033"/>
      <c r="AT126" s="1034"/>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94"/>
      <c r="CL126" s="1081"/>
      <c r="CM126" s="1081"/>
      <c r="CN126" s="1081"/>
      <c r="CO126" s="1082"/>
      <c r="CP126" s="1019" t="s">
        <v>492</v>
      </c>
      <c r="CQ126" s="1020"/>
      <c r="CR126" s="1020"/>
      <c r="CS126" s="1020"/>
      <c r="CT126" s="1020"/>
      <c r="CU126" s="1020"/>
      <c r="CV126" s="1020"/>
      <c r="CW126" s="1020"/>
      <c r="CX126" s="1020"/>
      <c r="CY126" s="1020"/>
      <c r="CZ126" s="1020"/>
      <c r="DA126" s="1020"/>
      <c r="DB126" s="1020"/>
      <c r="DC126" s="1020"/>
      <c r="DD126" s="1020"/>
      <c r="DE126" s="1020"/>
      <c r="DF126" s="1021"/>
      <c r="DG126" s="989">
        <v>703056</v>
      </c>
      <c r="DH126" s="990"/>
      <c r="DI126" s="990"/>
      <c r="DJ126" s="990"/>
      <c r="DK126" s="990"/>
      <c r="DL126" s="990">
        <v>688383</v>
      </c>
      <c r="DM126" s="990"/>
      <c r="DN126" s="990"/>
      <c r="DO126" s="990"/>
      <c r="DP126" s="990"/>
      <c r="DQ126" s="990">
        <v>673897</v>
      </c>
      <c r="DR126" s="990"/>
      <c r="DS126" s="990"/>
      <c r="DT126" s="990"/>
      <c r="DU126" s="990"/>
      <c r="DV126" s="991">
        <v>1.5</v>
      </c>
      <c r="DW126" s="991"/>
      <c r="DX126" s="991"/>
      <c r="DY126" s="991"/>
      <c r="DZ126" s="992"/>
    </row>
    <row r="127" spans="1:130" s="222" customFormat="1" ht="26.25" customHeight="1" x14ac:dyDescent="0.15">
      <c r="A127" s="1130"/>
      <c r="B127" s="1018"/>
      <c r="C127" s="1072" t="s">
        <v>493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471</v>
      </c>
      <c r="AB127" s="1029"/>
      <c r="AC127" s="1029"/>
      <c r="AD127" s="1029"/>
      <c r="AE127" s="1030"/>
      <c r="AF127" s="1031" t="s">
        <v>471</v>
      </c>
      <c r="AG127" s="1029"/>
      <c r="AH127" s="1029"/>
      <c r="AI127" s="1029"/>
      <c r="AJ127" s="1030"/>
      <c r="AK127" s="1031" t="s">
        <v>381</v>
      </c>
      <c r="AL127" s="1029"/>
      <c r="AM127" s="1029"/>
      <c r="AN127" s="1029"/>
      <c r="AO127" s="1030"/>
      <c r="AP127" s="1032" t="s">
        <v>381</v>
      </c>
      <c r="AQ127" s="1033"/>
      <c r="AR127" s="1033"/>
      <c r="AS127" s="1033"/>
      <c r="AT127" s="1034"/>
      <c r="AU127" s="258"/>
      <c r="AV127" s="258"/>
      <c r="AW127" s="258"/>
      <c r="AX127" s="1102" t="s">
        <v>494</v>
      </c>
      <c r="AY127" s="1103"/>
      <c r="AZ127" s="1103"/>
      <c r="BA127" s="1103"/>
      <c r="BB127" s="1103"/>
      <c r="BC127" s="1103"/>
      <c r="BD127" s="1103"/>
      <c r="BE127" s="1104"/>
      <c r="BF127" s="1105" t="s">
        <v>495</v>
      </c>
      <c r="BG127" s="1103"/>
      <c r="BH127" s="1103"/>
      <c r="BI127" s="1103"/>
      <c r="BJ127" s="1103"/>
      <c r="BK127" s="1103"/>
      <c r="BL127" s="1104"/>
      <c r="BM127" s="1105" t="s">
        <v>496</v>
      </c>
      <c r="BN127" s="1103"/>
      <c r="BO127" s="1103"/>
      <c r="BP127" s="1103"/>
      <c r="BQ127" s="1103"/>
      <c r="BR127" s="1103"/>
      <c r="BS127" s="1104"/>
      <c r="BT127" s="1105" t="s">
        <v>497</v>
      </c>
      <c r="BU127" s="1103"/>
      <c r="BV127" s="1103"/>
      <c r="BW127" s="1103"/>
      <c r="BX127" s="1103"/>
      <c r="BY127" s="1103"/>
      <c r="BZ127" s="1127"/>
      <c r="CA127" s="258"/>
      <c r="CB127" s="258"/>
      <c r="CC127" s="258"/>
      <c r="CD127" s="259"/>
      <c r="CE127" s="259"/>
      <c r="CF127" s="259"/>
      <c r="CG127" s="256"/>
      <c r="CH127" s="256"/>
      <c r="CI127" s="256"/>
      <c r="CJ127" s="257"/>
      <c r="CK127" s="1094"/>
      <c r="CL127" s="1081"/>
      <c r="CM127" s="1081"/>
      <c r="CN127" s="1081"/>
      <c r="CO127" s="1082"/>
      <c r="CP127" s="1019" t="s">
        <v>498</v>
      </c>
      <c r="CQ127" s="1020"/>
      <c r="CR127" s="1020"/>
      <c r="CS127" s="1020"/>
      <c r="CT127" s="1020"/>
      <c r="CU127" s="1020"/>
      <c r="CV127" s="1020"/>
      <c r="CW127" s="1020"/>
      <c r="CX127" s="1020"/>
      <c r="CY127" s="1020"/>
      <c r="CZ127" s="1020"/>
      <c r="DA127" s="1020"/>
      <c r="DB127" s="1020"/>
      <c r="DC127" s="1020"/>
      <c r="DD127" s="1020"/>
      <c r="DE127" s="1020"/>
      <c r="DF127" s="1021"/>
      <c r="DG127" s="989" t="s">
        <v>471</v>
      </c>
      <c r="DH127" s="990"/>
      <c r="DI127" s="990"/>
      <c r="DJ127" s="990"/>
      <c r="DK127" s="990"/>
      <c r="DL127" s="990" t="s">
        <v>381</v>
      </c>
      <c r="DM127" s="990"/>
      <c r="DN127" s="990"/>
      <c r="DO127" s="990"/>
      <c r="DP127" s="990"/>
      <c r="DQ127" s="990" t="s">
        <v>471</v>
      </c>
      <c r="DR127" s="990"/>
      <c r="DS127" s="990"/>
      <c r="DT127" s="990"/>
      <c r="DU127" s="990"/>
      <c r="DV127" s="991" t="s">
        <v>471</v>
      </c>
      <c r="DW127" s="991"/>
      <c r="DX127" s="991"/>
      <c r="DY127" s="991"/>
      <c r="DZ127" s="992"/>
    </row>
    <row r="128" spans="1:130" s="222" customFormat="1" ht="26.25" customHeight="1" thickBot="1" x14ac:dyDescent="0.2">
      <c r="A128" s="1113" t="s">
        <v>499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500</v>
      </c>
      <c r="X128" s="1115"/>
      <c r="Y128" s="1115"/>
      <c r="Z128" s="1116"/>
      <c r="AA128" s="1117">
        <v>2203143</v>
      </c>
      <c r="AB128" s="1118"/>
      <c r="AC128" s="1118"/>
      <c r="AD128" s="1118"/>
      <c r="AE128" s="1119"/>
      <c r="AF128" s="1120">
        <v>2120756</v>
      </c>
      <c r="AG128" s="1118"/>
      <c r="AH128" s="1118"/>
      <c r="AI128" s="1118"/>
      <c r="AJ128" s="1119"/>
      <c r="AK128" s="1120">
        <v>2077318</v>
      </c>
      <c r="AL128" s="1118"/>
      <c r="AM128" s="1118"/>
      <c r="AN128" s="1118"/>
      <c r="AO128" s="1119"/>
      <c r="AP128" s="1121"/>
      <c r="AQ128" s="1122"/>
      <c r="AR128" s="1122"/>
      <c r="AS128" s="1122"/>
      <c r="AT128" s="1123"/>
      <c r="AU128" s="258"/>
      <c r="AV128" s="258"/>
      <c r="AW128" s="258"/>
      <c r="AX128" s="958" t="s">
        <v>501</v>
      </c>
      <c r="AY128" s="959"/>
      <c r="AZ128" s="959"/>
      <c r="BA128" s="959"/>
      <c r="BB128" s="959"/>
      <c r="BC128" s="959"/>
      <c r="BD128" s="959"/>
      <c r="BE128" s="960"/>
      <c r="BF128" s="1124" t="s">
        <v>462</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59"/>
      <c r="CB128" s="259"/>
      <c r="CC128" s="259"/>
      <c r="CD128" s="259"/>
      <c r="CE128" s="259"/>
      <c r="CF128" s="259"/>
      <c r="CG128" s="256"/>
      <c r="CH128" s="256"/>
      <c r="CI128" s="256"/>
      <c r="CJ128" s="257"/>
      <c r="CK128" s="1095"/>
      <c r="CL128" s="1096"/>
      <c r="CM128" s="1096"/>
      <c r="CN128" s="1096"/>
      <c r="CO128" s="1097"/>
      <c r="CP128" s="1106" t="s">
        <v>502</v>
      </c>
      <c r="CQ128" s="1107"/>
      <c r="CR128" s="1107"/>
      <c r="CS128" s="1107"/>
      <c r="CT128" s="1107"/>
      <c r="CU128" s="1107"/>
      <c r="CV128" s="1107"/>
      <c r="CW128" s="1107"/>
      <c r="CX128" s="1107"/>
      <c r="CY128" s="1107"/>
      <c r="CZ128" s="1107"/>
      <c r="DA128" s="1107"/>
      <c r="DB128" s="1107"/>
      <c r="DC128" s="1107"/>
      <c r="DD128" s="1107"/>
      <c r="DE128" s="1107"/>
      <c r="DF128" s="1108"/>
      <c r="DG128" s="1109" t="s">
        <v>381</v>
      </c>
      <c r="DH128" s="1110"/>
      <c r="DI128" s="1110"/>
      <c r="DJ128" s="1110"/>
      <c r="DK128" s="1110"/>
      <c r="DL128" s="1110">
        <v>64360</v>
      </c>
      <c r="DM128" s="1110"/>
      <c r="DN128" s="1110"/>
      <c r="DO128" s="1110"/>
      <c r="DP128" s="1110"/>
      <c r="DQ128" s="1110">
        <v>71270</v>
      </c>
      <c r="DR128" s="1110"/>
      <c r="DS128" s="1110"/>
      <c r="DT128" s="1110"/>
      <c r="DU128" s="1110"/>
      <c r="DV128" s="1111">
        <v>0.2</v>
      </c>
      <c r="DW128" s="1111"/>
      <c r="DX128" s="1111"/>
      <c r="DY128" s="1111"/>
      <c r="DZ128" s="1112"/>
    </row>
    <row r="129" spans="1:131" s="222" customFormat="1" ht="26.25" customHeight="1" x14ac:dyDescent="0.15">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503</v>
      </c>
      <c r="X129" s="1144"/>
      <c r="Y129" s="1144"/>
      <c r="Z129" s="1145"/>
      <c r="AA129" s="1028">
        <v>58015665</v>
      </c>
      <c r="AB129" s="1029"/>
      <c r="AC129" s="1029"/>
      <c r="AD129" s="1029"/>
      <c r="AE129" s="1030"/>
      <c r="AF129" s="1031">
        <v>57232790</v>
      </c>
      <c r="AG129" s="1029"/>
      <c r="AH129" s="1029"/>
      <c r="AI129" s="1029"/>
      <c r="AJ129" s="1030"/>
      <c r="AK129" s="1031">
        <v>55840483</v>
      </c>
      <c r="AL129" s="1029"/>
      <c r="AM129" s="1029"/>
      <c r="AN129" s="1029"/>
      <c r="AO129" s="1030"/>
      <c r="AP129" s="1146"/>
      <c r="AQ129" s="1147"/>
      <c r="AR129" s="1147"/>
      <c r="AS129" s="1147"/>
      <c r="AT129" s="1148"/>
      <c r="AU129" s="260"/>
      <c r="AV129" s="260"/>
      <c r="AW129" s="260"/>
      <c r="AX129" s="1137" t="s">
        <v>504</v>
      </c>
      <c r="AY129" s="1020"/>
      <c r="AZ129" s="1020"/>
      <c r="BA129" s="1020"/>
      <c r="BB129" s="1020"/>
      <c r="BC129" s="1020"/>
      <c r="BD129" s="1020"/>
      <c r="BE129" s="1021"/>
      <c r="BF129" s="1138" t="s">
        <v>385</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1000" t="s">
        <v>505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506</v>
      </c>
      <c r="X130" s="1144"/>
      <c r="Y130" s="1144"/>
      <c r="Z130" s="1145"/>
      <c r="AA130" s="1028">
        <v>10360212</v>
      </c>
      <c r="AB130" s="1029"/>
      <c r="AC130" s="1029"/>
      <c r="AD130" s="1029"/>
      <c r="AE130" s="1030"/>
      <c r="AF130" s="1031">
        <v>10140818</v>
      </c>
      <c r="AG130" s="1029"/>
      <c r="AH130" s="1029"/>
      <c r="AI130" s="1029"/>
      <c r="AJ130" s="1030"/>
      <c r="AK130" s="1031">
        <v>9704244</v>
      </c>
      <c r="AL130" s="1029"/>
      <c r="AM130" s="1029"/>
      <c r="AN130" s="1029"/>
      <c r="AO130" s="1030"/>
      <c r="AP130" s="1146"/>
      <c r="AQ130" s="1147"/>
      <c r="AR130" s="1147"/>
      <c r="AS130" s="1147"/>
      <c r="AT130" s="1148"/>
      <c r="AU130" s="260"/>
      <c r="AV130" s="260"/>
      <c r="AW130" s="260"/>
      <c r="AX130" s="1137" t="s">
        <v>507</v>
      </c>
      <c r="AY130" s="1020"/>
      <c r="AZ130" s="1020"/>
      <c r="BA130" s="1020"/>
      <c r="BB130" s="1020"/>
      <c r="BC130" s="1020"/>
      <c r="BD130" s="1020"/>
      <c r="BE130" s="1021"/>
      <c r="BF130" s="1174">
        <v>11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508</v>
      </c>
      <c r="X131" s="1182"/>
      <c r="Y131" s="1182"/>
      <c r="Z131" s="1183"/>
      <c r="AA131" s="1075">
        <v>47655453</v>
      </c>
      <c r="AB131" s="1054"/>
      <c r="AC131" s="1054"/>
      <c r="AD131" s="1054"/>
      <c r="AE131" s="1055"/>
      <c r="AF131" s="1053">
        <v>47091972</v>
      </c>
      <c r="AG131" s="1054"/>
      <c r="AH131" s="1054"/>
      <c r="AI131" s="1054"/>
      <c r="AJ131" s="1055"/>
      <c r="AK131" s="1053">
        <v>46136239</v>
      </c>
      <c r="AL131" s="1054"/>
      <c r="AM131" s="1054"/>
      <c r="AN131" s="1054"/>
      <c r="AO131" s="1055"/>
      <c r="AP131" s="1184"/>
      <c r="AQ131" s="1185"/>
      <c r="AR131" s="1185"/>
      <c r="AS131" s="1185"/>
      <c r="AT131" s="1186"/>
      <c r="AU131" s="260"/>
      <c r="AV131" s="260"/>
      <c r="AW131" s="260"/>
      <c r="AX131" s="1156" t="s">
        <v>509</v>
      </c>
      <c r="AY131" s="1107"/>
      <c r="AZ131" s="1107"/>
      <c r="BA131" s="1107"/>
      <c r="BB131" s="1107"/>
      <c r="BC131" s="1107"/>
      <c r="BD131" s="1107"/>
      <c r="BE131" s="1108"/>
      <c r="BF131" s="1157">
        <v>82.1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1163" t="s">
        <v>510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511</v>
      </c>
      <c r="W132" s="1167"/>
      <c r="X132" s="1167"/>
      <c r="Y132" s="1167"/>
      <c r="Z132" s="1168"/>
      <c r="AA132" s="1169">
        <v>11.36250242</v>
      </c>
      <c r="AB132" s="1170"/>
      <c r="AC132" s="1170"/>
      <c r="AD132" s="1170"/>
      <c r="AE132" s="1171"/>
      <c r="AF132" s="1172">
        <v>11.479963079999999</v>
      </c>
      <c r="AG132" s="1170"/>
      <c r="AH132" s="1170"/>
      <c r="AI132" s="1170"/>
      <c r="AJ132" s="1171"/>
      <c r="AK132" s="1172">
        <v>10.428461670000001</v>
      </c>
      <c r="AL132" s="1170"/>
      <c r="AM132" s="1170"/>
      <c r="AN132" s="1170"/>
      <c r="AO132" s="1171"/>
      <c r="AP132" s="1069"/>
      <c r="AQ132" s="1070"/>
      <c r="AR132" s="1070"/>
      <c r="AS132" s="1070"/>
      <c r="AT132" s="1173"/>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512</v>
      </c>
      <c r="W133" s="1150"/>
      <c r="X133" s="1150"/>
      <c r="Y133" s="1150"/>
      <c r="Z133" s="1151"/>
      <c r="AA133" s="1152">
        <v>11.7</v>
      </c>
      <c r="AB133" s="1153"/>
      <c r="AC133" s="1153"/>
      <c r="AD133" s="1153"/>
      <c r="AE133" s="1154"/>
      <c r="AF133" s="1152">
        <v>11.3</v>
      </c>
      <c r="AG133" s="1153"/>
      <c r="AH133" s="1153"/>
      <c r="AI133" s="1153"/>
      <c r="AJ133" s="1154"/>
      <c r="AK133" s="1152">
        <v>11</v>
      </c>
      <c r="AL133" s="1153"/>
      <c r="AM133" s="1153"/>
      <c r="AN133" s="1153"/>
      <c r="AO133" s="1154"/>
      <c r="AP133" s="1099"/>
      <c r="AQ133" s="1100"/>
      <c r="AR133" s="1100"/>
      <c r="AS133" s="1100"/>
      <c r="AT133" s="1155"/>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bOavCb/Y53bNEkvePUVZ4zJLWYytZWy9aLx2A4YUuCCcdrD/q2J/wk1TiUYvhR1oEmy6ip5FBxqU5snDzvKeig==" saltValue="wYKYdG2Koy8AdQ54Z9tc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513</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wUD6pdonFaXPaLZp3RFLsLlD4FAzUEnmrhRsOqllspTNBcZy7/vdO1tEat5bvbcYpCTzlKrq0S9m+fD0w6j3Q==" saltValue="pZoctNn+ET3i0kP8oncx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kJ7Y1LIEG/nHqHjpRZsUCA03+d6H6GVfcauWdJTGfwvHxPLkUhpMx+J5ivoumGnT7OaKh+rdJhh2wSMRVBVPg==" saltValue="ka8atx8hbarhZaRuXn8Y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514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515</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0" t="s">
        <v>516</v>
      </c>
      <c r="AP7" s="279"/>
      <c r="AQ7" s="280" t="s">
        <v>517</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1"/>
      <c r="AP8" s="285" t="s">
        <v>518</v>
      </c>
      <c r="AQ8" s="286" t="s">
        <v>519</v>
      </c>
      <c r="AR8" s="287" t="s">
        <v>520</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92" t="s">
        <v>521</v>
      </c>
      <c r="AL9" s="1193"/>
      <c r="AM9" s="1193"/>
      <c r="AN9" s="1194"/>
      <c r="AO9" s="288">
        <v>18275309</v>
      </c>
      <c r="AP9" s="288">
        <v>80167</v>
      </c>
      <c r="AQ9" s="289">
        <v>57800</v>
      </c>
      <c r="AR9" s="290">
        <v>38.700000000000003</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92" t="s">
        <v>522</v>
      </c>
      <c r="AL10" s="1193"/>
      <c r="AM10" s="1193"/>
      <c r="AN10" s="1194"/>
      <c r="AO10" s="291">
        <v>141812</v>
      </c>
      <c r="AP10" s="291">
        <v>622</v>
      </c>
      <c r="AQ10" s="292">
        <v>2573</v>
      </c>
      <c r="AR10" s="293">
        <v>-75.8</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92" t="s">
        <v>523</v>
      </c>
      <c r="AL11" s="1193"/>
      <c r="AM11" s="1193"/>
      <c r="AN11" s="1194"/>
      <c r="AO11" s="291">
        <v>274</v>
      </c>
      <c r="AP11" s="291">
        <v>1</v>
      </c>
      <c r="AQ11" s="292">
        <v>1586</v>
      </c>
      <c r="AR11" s="293">
        <v>-99.9</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92" t="s">
        <v>524</v>
      </c>
      <c r="AL12" s="1193"/>
      <c r="AM12" s="1193"/>
      <c r="AN12" s="1194"/>
      <c r="AO12" s="291">
        <v>305040</v>
      </c>
      <c r="AP12" s="291">
        <v>1338</v>
      </c>
      <c r="AQ12" s="292">
        <v>532</v>
      </c>
      <c r="AR12" s="293">
        <v>151.5</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92" t="s">
        <v>525</v>
      </c>
      <c r="AL13" s="1193"/>
      <c r="AM13" s="1193"/>
      <c r="AN13" s="1194"/>
      <c r="AO13" s="291" t="s">
        <v>526</v>
      </c>
      <c r="AP13" s="291" t="s">
        <v>526</v>
      </c>
      <c r="AQ13" s="292">
        <v>18</v>
      </c>
      <c r="AR13" s="293" t="s">
        <v>526</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92" t="s">
        <v>527</v>
      </c>
      <c r="AL14" s="1193"/>
      <c r="AM14" s="1193"/>
      <c r="AN14" s="1194"/>
      <c r="AO14" s="291">
        <v>251480</v>
      </c>
      <c r="AP14" s="291">
        <v>1103</v>
      </c>
      <c r="AQ14" s="292">
        <v>1833</v>
      </c>
      <c r="AR14" s="293">
        <v>-39.799999999999997</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92" t="s">
        <v>528</v>
      </c>
      <c r="AL15" s="1193"/>
      <c r="AM15" s="1193"/>
      <c r="AN15" s="1194"/>
      <c r="AO15" s="291">
        <v>371652</v>
      </c>
      <c r="AP15" s="291">
        <v>1630</v>
      </c>
      <c r="AQ15" s="292">
        <v>1281</v>
      </c>
      <c r="AR15" s="293">
        <v>27.2</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95" t="s">
        <v>529</v>
      </c>
      <c r="AL16" s="1196"/>
      <c r="AM16" s="1196"/>
      <c r="AN16" s="1197"/>
      <c r="AO16" s="291">
        <v>-2086688</v>
      </c>
      <c r="AP16" s="291">
        <v>-9154</v>
      </c>
      <c r="AQ16" s="292">
        <v>-4437</v>
      </c>
      <c r="AR16" s="293">
        <v>106.3</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95" t="s">
        <v>181</v>
      </c>
      <c r="AL17" s="1196"/>
      <c r="AM17" s="1196"/>
      <c r="AN17" s="1197"/>
      <c r="AO17" s="291">
        <v>17258879</v>
      </c>
      <c r="AP17" s="291">
        <v>75708</v>
      </c>
      <c r="AQ17" s="292">
        <v>61185</v>
      </c>
      <c r="AR17" s="293">
        <v>23.7</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530</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531</v>
      </c>
      <c r="AP20" s="299" t="s">
        <v>532</v>
      </c>
      <c r="AQ20" s="300" t="s">
        <v>533</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87" t="s">
        <v>534</v>
      </c>
      <c r="AL21" s="1188"/>
      <c r="AM21" s="1188"/>
      <c r="AN21" s="1189"/>
      <c r="AO21" s="303">
        <v>7.38</v>
      </c>
      <c r="AP21" s="304">
        <v>6.2</v>
      </c>
      <c r="AQ21" s="305">
        <v>1.18</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87" t="s">
        <v>535</v>
      </c>
      <c r="AL22" s="1188"/>
      <c r="AM22" s="1188"/>
      <c r="AN22" s="1189"/>
      <c r="AO22" s="308">
        <v>100.5</v>
      </c>
      <c r="AP22" s="309">
        <v>100.2</v>
      </c>
      <c r="AQ22" s="310">
        <v>0.3</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536</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537</v>
      </c>
      <c r="AO27" s="269"/>
      <c r="AP27" s="269"/>
      <c r="AQ27" s="269"/>
      <c r="AR27" s="269"/>
      <c r="AS27" s="269"/>
      <c r="AT27" s="269"/>
    </row>
    <row r="28" spans="1:46" ht="17.25" x14ac:dyDescent="0.15">
      <c r="A28" s="270" t="s">
        <v>538</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539</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0" t="s">
        <v>516</v>
      </c>
      <c r="AP30" s="279"/>
      <c r="AQ30" s="280" t="s">
        <v>517</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1"/>
      <c r="AP31" s="285" t="s">
        <v>518</v>
      </c>
      <c r="AQ31" s="286" t="s">
        <v>519</v>
      </c>
      <c r="AR31" s="287" t="s">
        <v>520</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03" t="s">
        <v>540</v>
      </c>
      <c r="AL32" s="1204"/>
      <c r="AM32" s="1204"/>
      <c r="AN32" s="1205"/>
      <c r="AO32" s="318">
        <v>13602337</v>
      </c>
      <c r="AP32" s="318">
        <v>59669</v>
      </c>
      <c r="AQ32" s="319">
        <v>37891</v>
      </c>
      <c r="AR32" s="320">
        <v>57.5</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03" t="s">
        <v>541</v>
      </c>
      <c r="AL33" s="1204"/>
      <c r="AM33" s="1204"/>
      <c r="AN33" s="1205"/>
      <c r="AO33" s="318" t="s">
        <v>526</v>
      </c>
      <c r="AP33" s="318" t="s">
        <v>526</v>
      </c>
      <c r="AQ33" s="319">
        <v>3</v>
      </c>
      <c r="AR33" s="320" t="s">
        <v>526</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03" t="s">
        <v>542</v>
      </c>
      <c r="AL34" s="1204"/>
      <c r="AM34" s="1204"/>
      <c r="AN34" s="1205"/>
      <c r="AO34" s="318" t="s">
        <v>526</v>
      </c>
      <c r="AP34" s="318" t="s">
        <v>526</v>
      </c>
      <c r="AQ34" s="319">
        <v>103</v>
      </c>
      <c r="AR34" s="320" t="s">
        <v>526</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03" t="s">
        <v>543</v>
      </c>
      <c r="AL35" s="1204"/>
      <c r="AM35" s="1204"/>
      <c r="AN35" s="1205"/>
      <c r="AO35" s="318">
        <v>1897436</v>
      </c>
      <c r="AP35" s="318">
        <v>8323</v>
      </c>
      <c r="AQ35" s="319">
        <v>9138</v>
      </c>
      <c r="AR35" s="320">
        <v>-8.9</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03" t="s">
        <v>544</v>
      </c>
      <c r="AL36" s="1204"/>
      <c r="AM36" s="1204"/>
      <c r="AN36" s="1205"/>
      <c r="AO36" s="318" t="s">
        <v>526</v>
      </c>
      <c r="AP36" s="318" t="s">
        <v>526</v>
      </c>
      <c r="AQ36" s="319">
        <v>348</v>
      </c>
      <c r="AR36" s="320" t="s">
        <v>526</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03" t="s">
        <v>545</v>
      </c>
      <c r="AL37" s="1204"/>
      <c r="AM37" s="1204"/>
      <c r="AN37" s="1205"/>
      <c r="AO37" s="318">
        <v>1092503</v>
      </c>
      <c r="AP37" s="318">
        <v>4792</v>
      </c>
      <c r="AQ37" s="319">
        <v>851</v>
      </c>
      <c r="AR37" s="320">
        <v>463.1</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06" t="s">
        <v>546</v>
      </c>
      <c r="AL38" s="1207"/>
      <c r="AM38" s="1207"/>
      <c r="AN38" s="1208"/>
      <c r="AO38" s="321">
        <v>586</v>
      </c>
      <c r="AP38" s="321">
        <v>3</v>
      </c>
      <c r="AQ38" s="322">
        <v>1</v>
      </c>
      <c r="AR38" s="310">
        <v>200</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06" t="s">
        <v>547</v>
      </c>
      <c r="AL39" s="1207"/>
      <c r="AM39" s="1207"/>
      <c r="AN39" s="1208"/>
      <c r="AO39" s="318">
        <v>-2077318</v>
      </c>
      <c r="AP39" s="318">
        <v>-9112</v>
      </c>
      <c r="AQ39" s="319">
        <v>-8418</v>
      </c>
      <c r="AR39" s="320">
        <v>8.1999999999999993</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03" t="s">
        <v>548</v>
      </c>
      <c r="AL40" s="1204"/>
      <c r="AM40" s="1204"/>
      <c r="AN40" s="1205"/>
      <c r="AO40" s="318">
        <v>-9704244</v>
      </c>
      <c r="AP40" s="318">
        <v>-42569</v>
      </c>
      <c r="AQ40" s="319">
        <v>-29250</v>
      </c>
      <c r="AR40" s="320">
        <v>45.5</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9" t="s">
        <v>292</v>
      </c>
      <c r="AL41" s="1210"/>
      <c r="AM41" s="1210"/>
      <c r="AN41" s="1211"/>
      <c r="AO41" s="318">
        <v>4811300</v>
      </c>
      <c r="AP41" s="318">
        <v>21105</v>
      </c>
      <c r="AQ41" s="319">
        <v>10666</v>
      </c>
      <c r="AR41" s="320">
        <v>97.9</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549</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550</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551</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98" t="s">
        <v>516</v>
      </c>
      <c r="AN49" s="1200" t="s">
        <v>552</v>
      </c>
      <c r="AO49" s="1201"/>
      <c r="AP49" s="1201"/>
      <c r="AQ49" s="1201"/>
      <c r="AR49" s="1202"/>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99"/>
      <c r="AN50" s="334" t="s">
        <v>553</v>
      </c>
      <c r="AO50" s="335" t="s">
        <v>554</v>
      </c>
      <c r="AP50" s="336" t="s">
        <v>555</v>
      </c>
      <c r="AQ50" s="337" t="s">
        <v>556</v>
      </c>
      <c r="AR50" s="338" t="s">
        <v>557</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558</v>
      </c>
      <c r="AL51" s="331"/>
      <c r="AM51" s="339">
        <v>9173309</v>
      </c>
      <c r="AN51" s="340">
        <v>38536</v>
      </c>
      <c r="AO51" s="341">
        <v>-17.3</v>
      </c>
      <c r="AP51" s="342">
        <v>41235</v>
      </c>
      <c r="AQ51" s="343">
        <v>5.6</v>
      </c>
      <c r="AR51" s="344">
        <v>-22.9</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559</v>
      </c>
      <c r="AM52" s="347">
        <v>5113580</v>
      </c>
      <c r="AN52" s="348">
        <v>21481</v>
      </c>
      <c r="AO52" s="349">
        <v>-34.6</v>
      </c>
      <c r="AP52" s="350">
        <v>22086</v>
      </c>
      <c r="AQ52" s="351">
        <v>4.2</v>
      </c>
      <c r="AR52" s="352">
        <v>-38.799999999999997</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560</v>
      </c>
      <c r="AL53" s="331"/>
      <c r="AM53" s="339">
        <v>16280697</v>
      </c>
      <c r="AN53" s="340">
        <v>69096</v>
      </c>
      <c r="AO53" s="341">
        <v>79.3</v>
      </c>
      <c r="AP53" s="342">
        <v>41862</v>
      </c>
      <c r="AQ53" s="343">
        <v>1.5</v>
      </c>
      <c r="AR53" s="344">
        <v>77.8</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559</v>
      </c>
      <c r="AM54" s="347">
        <v>9337083</v>
      </c>
      <c r="AN54" s="348">
        <v>39627</v>
      </c>
      <c r="AO54" s="349">
        <v>84.5</v>
      </c>
      <c r="AP54" s="350">
        <v>23710</v>
      </c>
      <c r="AQ54" s="351">
        <v>7.4</v>
      </c>
      <c r="AR54" s="352">
        <v>77.099999999999994</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561</v>
      </c>
      <c r="AL55" s="331"/>
      <c r="AM55" s="339">
        <v>19047869</v>
      </c>
      <c r="AN55" s="340">
        <v>81777</v>
      </c>
      <c r="AO55" s="341">
        <v>18.399999999999999</v>
      </c>
      <c r="AP55" s="342">
        <v>43554</v>
      </c>
      <c r="AQ55" s="343">
        <v>4</v>
      </c>
      <c r="AR55" s="344">
        <v>14.4</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559</v>
      </c>
      <c r="AM56" s="347">
        <v>14030568</v>
      </c>
      <c r="AN56" s="348">
        <v>60236</v>
      </c>
      <c r="AO56" s="349">
        <v>52</v>
      </c>
      <c r="AP56" s="350">
        <v>24811</v>
      </c>
      <c r="AQ56" s="351">
        <v>4.5999999999999996</v>
      </c>
      <c r="AR56" s="352">
        <v>47.4</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562</v>
      </c>
      <c r="AL57" s="331"/>
      <c r="AM57" s="339">
        <v>7620947</v>
      </c>
      <c r="AN57" s="340">
        <v>32990</v>
      </c>
      <c r="AO57" s="341">
        <v>-59.7</v>
      </c>
      <c r="AP57" s="342">
        <v>46395</v>
      </c>
      <c r="AQ57" s="343">
        <v>6.5</v>
      </c>
      <c r="AR57" s="344">
        <v>-66.2</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559</v>
      </c>
      <c r="AM58" s="347">
        <v>5209819</v>
      </c>
      <c r="AN58" s="348">
        <v>22553</v>
      </c>
      <c r="AO58" s="349">
        <v>-62.6</v>
      </c>
      <c r="AP58" s="350">
        <v>26304</v>
      </c>
      <c r="AQ58" s="351">
        <v>6</v>
      </c>
      <c r="AR58" s="352">
        <v>-68.599999999999994</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563</v>
      </c>
      <c r="AL59" s="331"/>
      <c r="AM59" s="339">
        <v>9615870</v>
      </c>
      <c r="AN59" s="340">
        <v>42181</v>
      </c>
      <c r="AO59" s="341">
        <v>27.9</v>
      </c>
      <c r="AP59" s="342">
        <v>48088</v>
      </c>
      <c r="AQ59" s="343">
        <v>3.6</v>
      </c>
      <c r="AR59" s="344">
        <v>24.3</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559</v>
      </c>
      <c r="AM60" s="347">
        <v>6579918</v>
      </c>
      <c r="AN60" s="348">
        <v>28864</v>
      </c>
      <c r="AO60" s="349">
        <v>28</v>
      </c>
      <c r="AP60" s="350">
        <v>25183</v>
      </c>
      <c r="AQ60" s="351">
        <v>-4.3</v>
      </c>
      <c r="AR60" s="352">
        <v>32.299999999999997</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564</v>
      </c>
      <c r="AL61" s="353"/>
      <c r="AM61" s="354">
        <v>12347738</v>
      </c>
      <c r="AN61" s="355">
        <v>52916</v>
      </c>
      <c r="AO61" s="356">
        <v>9.6999999999999993</v>
      </c>
      <c r="AP61" s="357">
        <v>44227</v>
      </c>
      <c r="AQ61" s="358">
        <v>4.2</v>
      </c>
      <c r="AR61" s="344">
        <v>5.5</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559</v>
      </c>
      <c r="AM62" s="347">
        <v>8054194</v>
      </c>
      <c r="AN62" s="348">
        <v>34552</v>
      </c>
      <c r="AO62" s="349">
        <v>13.5</v>
      </c>
      <c r="AP62" s="350">
        <v>24419</v>
      </c>
      <c r="AQ62" s="351">
        <v>3.6</v>
      </c>
      <c r="AR62" s="352">
        <v>9.9</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ejGsE+DpucJbPFhUvYd1baNggKGUmHu5qe2+EhOgUo+FS927C6wJzc9P9prn5mFRDp8TdV791gtNv/Ggh9WhqQ==" saltValue="ntTcUf59zvULlFjUPV01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Lv9fTRFJhTyGEQcYPve4N78++lyy2XIXvpU2e2F8iQLh4BBoJihHJu/Ri64XjrU2txhs7w3RRTzkXf4wzrwFQ==" saltValue="aGTMMfWFElCDrQgpN+zz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hrqdc/n+1vmtCqww4JU99QuBHqV6QIxVHQQpV4H9W8I8xf4K1mDLWKjV3R9oYcB0At7I8cQo7fyFo4jVZsamw==" saltValue="iCB4vhO3taphRLyNrbHU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48" sqref="H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12" t="s">
        <v>3</v>
      </c>
      <c r="D47" s="1212"/>
      <c r="E47" s="1213"/>
      <c r="F47" s="11">
        <v>13.13</v>
      </c>
      <c r="G47" s="12">
        <v>13.38</v>
      </c>
      <c r="H47" s="12">
        <v>13.84</v>
      </c>
      <c r="I47" s="12">
        <v>14.9</v>
      </c>
      <c r="J47" s="13">
        <v>13.71</v>
      </c>
    </row>
    <row r="48" spans="2:10" ht="57.75" customHeight="1" x14ac:dyDescent="0.15">
      <c r="B48" s="14"/>
      <c r="C48" s="1214" t="s">
        <v>4</v>
      </c>
      <c r="D48" s="1214"/>
      <c r="E48" s="1215"/>
      <c r="F48" s="15">
        <v>4.05</v>
      </c>
      <c r="G48" s="16">
        <v>2.46</v>
      </c>
      <c r="H48" s="16">
        <v>3.45</v>
      </c>
      <c r="I48" s="16">
        <v>2.2000000000000002</v>
      </c>
      <c r="J48" s="17">
        <v>1.88</v>
      </c>
    </row>
    <row r="49" spans="2:10" ht="57.75" customHeight="1" thickBot="1" x14ac:dyDescent="0.2">
      <c r="B49" s="18"/>
      <c r="C49" s="1216" t="s">
        <v>5</v>
      </c>
      <c r="D49" s="1216"/>
      <c r="E49" s="1217"/>
      <c r="F49" s="19">
        <v>2.75</v>
      </c>
      <c r="G49" s="20" t="s">
        <v>573</v>
      </c>
      <c r="H49" s="20">
        <v>1.34</v>
      </c>
      <c r="I49" s="20" t="s">
        <v>574</v>
      </c>
      <c r="J49" s="21" t="s">
        <v>575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dl73pI95q4PHyINNnjP03yN9Z1/U0u6nOZn6X39Of+S2klZ2GEiD3k1v1slwT1pixgQLXjm5I+vWEqkemjs3g==" saltValue="6lwBDeP9mV53QBFywMZ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ﾆｼﾓﾄ ｺｳﾀﾞｲ</cp:lastModifiedBy>
  <cp:lastPrinted>2019-03-18T12:40:26Z</cp:lastPrinted>
  <dcterms:created xsi:type="dcterms:W3CDTF">2019-02-14T04:18:46Z</dcterms:created>
  <dcterms:modified xsi:type="dcterms:W3CDTF">2019-11-18T02:22:18Z</dcterms:modified>
  <cp:category/>
</cp:coreProperties>
</file>