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水道・公共下水・特環）\H27 経営比較分析表\経営比較分析表\新しいフォルダー\"/>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B8"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<sst xmlns="http://schemas.openxmlformats.org/spreadsheetml/2006/main" count="223" uniqueCount="110">
  <si>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</si>
  <si>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</si>
  <si>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</si>
  <si>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</si>
  <si>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</si>
  <si>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</si>
  <si>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</si>
  <si>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</si>
  <si>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</si>
  <si>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</si>
  <si>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</si>
  <si>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</si>
  <si>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</si>
  <si>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</si>
  <si>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</si>
  <si>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</si>
  <si>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</si>
  <si>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</si>
  <si>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</si>
  <si>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</si>
  <si>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</si>
  <si>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</si>
  <si>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</si>
  <si>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</si>
  <si>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</si>
  <si>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</si>
  <si>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</si>
  <si>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</si>
  <si>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</si>
  <si>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</si>
  <si>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</si>
  <si>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</si>
  <si>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</si>
  <si>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</si>
  <si>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</si>
  <si>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</si>
  <si>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</si>
  <si>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</si>
  <si>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</si>
  <si>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</si>
  <si>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</si>
  <si>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</si>
  <si>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</si>
  <si>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</si>
  <si>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</si>
  <si>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</si>
  <si>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</si>
  <si>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</si>
  <si>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</si>
  <si>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</si>
  <si>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</si>
  <si>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</si>
  <si>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</si>
  <si>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</si>
  <si>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</si>
  <si>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</si>
  <si>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</si>
  <si>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</si>
  <si>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</si>
  <si>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</si>
  <si>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</si>
  <si>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</si>
  <si>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</si>
  <si>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</si>
  <si>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</si>
  <si>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</si>
  <si>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</si>
  <si>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</si>
  <si>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</si>
  <si>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</si>
  <si>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</si>
  <si>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</si>
  <si>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</si>
  <si>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</si>
  <si>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</si>
  <si>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</si>
  <si>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</si>
  <si>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</si>
  <si>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</si>
  <si>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</si>
  <si>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</si>
  <si>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</si>
  <si>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</si>
  <si>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</si>
  <si>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</si>
  <si>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</si>
  <si>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</si>
  <si>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</si>
  <si>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</si>
  <si>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</si>
  <si>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</si>
  <si>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</si>
  <si>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</si>
  <si>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</si>
  <si>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</si>
  <si>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</si>
  <si>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</si>
  <si>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</si>
  <si>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</si>
  <si>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</si>
  <si>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</si>
  <si>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</si>
  <si>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</si>
  <si>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</si>
  <si>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</si>
  <si>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</si>
  <si>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</si>
  <si>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➀経常収支比率，②累積欠損金比率，③流動比率
　経常収支比率は前年度に比べ，3.73ポイント改善したものの，100%未満の赤字で，累積欠損金，流動比率の数値からも厳しい経営状況です。当該事業は市街化区域以外で対象人口1万人以下の小規模下水道で，公共下水道事業と同一会計で経理することで経営が成り立ってます。
➃企業債残高対事業規模比率
　前年比較で65.17ポイント低くなり，企業債への依存度が改善されています。主な要因は，企業債の借入額の縮減と償還金の増加です。引き続き財政収支計画を着実に実施します。
⑤経費回収率，⑥汚水処理原価
　経費回収率は前年度に比べ2.3ポイント改善したものの，類似団体に比べ，汚水処理に係る費用が高く，使用料で賄えない状況です。主な要因は，本市の地勢の特性から，海まで張り出した山塊によって分断された地域ごとに下水処理場が必要で，施設数が多く，維持管理費用の負担が大きいためです。
⑦施設利用率，⑧水洗化率
　施設利用率は横ばいですが，今後，人口減少等に伴う汚水処理水量の減少が予想されますので，施設を改築更新する場合には，将来の需要予測等により適正規模での更新を検討します。
　また，水洗化率も横ばいで，今後も未接続世帯に対し水洗化の啓発活動を行い水洗化率の向上による使用料収入の確保に努めます。
　※H26年度の地方公営企業会計基準の見直しの影響で，数値が大きく変動していることがあります。</t>
  </si>
  <si>
    <t>➀有形固定資産減価償却率
　有形固定資産減価償却率は横ばいの状況となっており，全国平均，類似団体と同等の水準となっています。
②管渠老朽化率，③管渠改善率
　平成５年の供用開始から23年経過しましたが，法定耐用年数を経過した管渠はありません。
　将来の更新需要を見据えた上で，中長期的な収支バランスを保持しながら，適切な維持管理や改築更新による資産管理を計画的に実施することが必要です。</t>
  </si>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</sst>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1874368"/>
        <c:axId val="38187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81874368"/>
        <c:axId val="381873584"/>
      </c:lineChart>
      <c:dateAx>
        <c:axId val="381874368"/>
        <c:scaling>
          <c:orientation val="minMax"/>
        </c:scaling>
        <c:delete val="1"/>
        <c:axPos val="b"/>
        <c:numFmt formatCode="ge" sourceLinked="1"/>
        <c:majorTickMark val="none"/>
        <c:minorTickMark val="none"/>
        <c:tickLblPos val="none"/>
        <c:crossAx val="381873584"/>
        <c:crosses val="autoZero"/>
        <c:auto val="1"/>
        <c:lblOffset val="100"/>
        <c:baseTimeUnit val="years"/>
      </c:dateAx>
      <c:valAx>
        <c:axId val="3818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19.690000000000001</c:v>
                </c:pt>
                <c:pt idx="1">
                  <c:v>34.53</c:v>
                </c:pt>
                <c:pt idx="2">
                  <c:v>33.64</c:v>
                </c:pt>
                <c:pt idx="3">
                  <c:v>34.47</c:v>
                </c:pt>
                <c:pt idx="4">
                  <c:v>36.299999999999997</c:v>
                </c:pt>
              </c:numCache>
            </c:numRef>
          </c:val>
        </c:ser>
        <c:dLbls>
          <c:showLegendKey val="0"/>
          <c:showVal val="0"/>
          <c:showCatName val="0"/>
          <c:showSerName val="0"/>
          <c:showPercent val="0"/>
          <c:showBubbleSize val="0"/>
        </c:dLbls>
        <c:gapWidth val="150"/>
        <c:axId val="308117696"/>
        <c:axId val="30811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08117696"/>
        <c:axId val="308117304"/>
      </c:lineChart>
      <c:dateAx>
        <c:axId val="308117696"/>
        <c:scaling>
          <c:orientation val="minMax"/>
        </c:scaling>
        <c:delete val="1"/>
        <c:axPos val="b"/>
        <c:numFmt formatCode="ge" sourceLinked="1"/>
        <c:majorTickMark val="none"/>
        <c:minorTickMark val="none"/>
        <c:tickLblPos val="none"/>
        <c:crossAx val="308117304"/>
        <c:crosses val="autoZero"/>
        <c:auto val="1"/>
        <c:lblOffset val="100"/>
        <c:baseTimeUnit val="years"/>
      </c:dateAx>
      <c:valAx>
        <c:axId val="30811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69.790000000000006</c:v>
                </c:pt>
                <c:pt idx="1">
                  <c:v>69.760000000000005</c:v>
                </c:pt>
                <c:pt idx="2">
                  <c:v>65.88</c:v>
                </c:pt>
                <c:pt idx="3">
                  <c:v>64.22</c:v>
                </c:pt>
                <c:pt idx="4">
                  <c:v>65.64</c:v>
                </c:pt>
              </c:numCache>
            </c:numRef>
          </c:val>
        </c:ser>
        <c:dLbls>
          <c:showLegendKey val="0"/>
          <c:showVal val="0"/>
          <c:showCatName val="0"/>
          <c:showSerName val="0"/>
          <c:showPercent val="0"/>
          <c:showBubbleSize val="0"/>
        </c:dLbls>
        <c:gapWidth val="150"/>
        <c:axId val="308577584"/>
        <c:axId val="30857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08577584"/>
        <c:axId val="308579544"/>
      </c:lineChart>
      <c:dateAx>
        <c:axId val="308577584"/>
        <c:scaling>
          <c:orientation val="minMax"/>
        </c:scaling>
        <c:delete val="1"/>
        <c:axPos val="b"/>
        <c:numFmt formatCode="ge" sourceLinked="1"/>
        <c:majorTickMark val="none"/>
        <c:minorTickMark val="none"/>
        <c:tickLblPos val="none"/>
        <c:crossAx val="308579544"/>
        <c:crosses val="autoZero"/>
        <c:auto val="1"/>
        <c:lblOffset val="100"/>
        <c:baseTimeUnit val="years"/>
      </c:dateAx>
      <c:valAx>
        <c:axId val="30857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85.96</c:v>
                </c:pt>
                <c:pt idx="1">
                  <c:v>81.260000000000005</c:v>
                </c:pt>
                <c:pt idx="2">
                  <c:v>76.510000000000005</c:v>
                </c:pt>
                <c:pt idx="3">
                  <c:v>79.44</c:v>
                </c:pt>
                <c:pt idx="4">
                  <c:v>83.17</c:v>
                </c:pt>
              </c:numCache>
            </c:numRef>
          </c:val>
        </c:ser>
        <c:dLbls>
          <c:showLegendKey val="0"/>
          <c:showVal val="0"/>
          <c:showCatName val="0"/>
          <c:showSerName val="0"/>
          <c:showPercent val="0"/>
          <c:showBubbleSize val="0"/>
        </c:dLbls>
        <c:gapWidth val="150"/>
        <c:axId val="381875152"/>
        <c:axId val="38187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381875152"/>
        <c:axId val="381872016"/>
      </c:lineChart>
      <c:dateAx>
        <c:axId val="381875152"/>
        <c:scaling>
          <c:orientation val="minMax"/>
        </c:scaling>
        <c:delete val="1"/>
        <c:axPos val="b"/>
        <c:numFmt formatCode="ge" sourceLinked="1"/>
        <c:majorTickMark val="none"/>
        <c:minorTickMark val="none"/>
        <c:tickLblPos val="none"/>
        <c:crossAx val="381872016"/>
        <c:crosses val="autoZero"/>
        <c:auto val="1"/>
        <c:lblOffset val="100"/>
        <c:baseTimeUnit val="years"/>
      </c:dateAx>
      <c:valAx>
        <c:axId val="3818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10.96</c:v>
                </c:pt>
                <c:pt idx="1">
                  <c:v>11.99</c:v>
                </c:pt>
                <c:pt idx="2">
                  <c:v>11.55</c:v>
                </c:pt>
                <c:pt idx="3">
                  <c:v>21.97</c:v>
                </c:pt>
                <c:pt idx="4">
                  <c:v>23.3</c:v>
                </c:pt>
              </c:numCache>
            </c:numRef>
          </c:val>
        </c:ser>
        <c:dLbls>
          <c:showLegendKey val="0"/>
          <c:showVal val="0"/>
          <c:showCatName val="0"/>
          <c:showSerName val="0"/>
          <c:showPercent val="0"/>
          <c:showBubbleSize val="0"/>
        </c:dLbls>
        <c:gapWidth val="150"/>
        <c:axId val="425170608"/>
        <c:axId val="42517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425170608"/>
        <c:axId val="425170216"/>
      </c:lineChart>
      <c:dateAx>
        <c:axId val="425170608"/>
        <c:scaling>
          <c:orientation val="minMax"/>
        </c:scaling>
        <c:delete val="1"/>
        <c:axPos val="b"/>
        <c:numFmt formatCode="ge" sourceLinked="1"/>
        <c:majorTickMark val="none"/>
        <c:minorTickMark val="none"/>
        <c:tickLblPos val="none"/>
        <c:crossAx val="425170216"/>
        <c:crosses val="autoZero"/>
        <c:auto val="1"/>
        <c:lblOffset val="100"/>
        <c:baseTimeUnit val="years"/>
      </c:dateAx>
      <c:valAx>
        <c:axId val="4251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7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029568"/>
        <c:axId val="39103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391029568"/>
        <c:axId val="391030352"/>
      </c:lineChart>
      <c:dateAx>
        <c:axId val="391029568"/>
        <c:scaling>
          <c:orientation val="minMax"/>
        </c:scaling>
        <c:delete val="1"/>
        <c:axPos val="b"/>
        <c:numFmt formatCode="ge" sourceLinked="1"/>
        <c:majorTickMark val="none"/>
        <c:minorTickMark val="none"/>
        <c:tickLblPos val="none"/>
        <c:crossAx val="391030352"/>
        <c:crosses val="autoZero"/>
        <c:auto val="1"/>
        <c:lblOffset val="100"/>
        <c:baseTimeUnit val="years"/>
      </c:dateAx>
      <c:valAx>
        <c:axId val="3910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295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30.94</c:v>
                </c:pt>
                <c:pt idx="1">
                  <c:v>46.35</c:v>
                </c:pt>
                <c:pt idx="2">
                  <c:v>62.67</c:v>
                </c:pt>
                <c:pt idx="3">
                  <c:v>63.75</c:v>
                </c:pt>
                <c:pt idx="4">
                  <c:v>55.76</c:v>
                </c:pt>
              </c:numCache>
            </c:numRef>
          </c:val>
        </c:ser>
        <c:dLbls>
          <c:showLegendKey val="0"/>
          <c:showVal val="0"/>
          <c:showCatName val="0"/>
          <c:showSerName val="0"/>
          <c:showPercent val="0"/>
          <c:showBubbleSize val="0"/>
        </c:dLbls>
        <c:gapWidth val="150"/>
        <c:axId val="315792072"/>
        <c:axId val="3157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315792072"/>
        <c:axId val="315792464"/>
      </c:lineChart>
      <c:dateAx>
        <c:axId val="315792072"/>
        <c:scaling>
          <c:orientation val="minMax"/>
        </c:scaling>
        <c:delete val="1"/>
        <c:axPos val="b"/>
        <c:numFmt formatCode="ge" sourceLinked="1"/>
        <c:majorTickMark val="none"/>
        <c:minorTickMark val="none"/>
        <c:tickLblPos val="none"/>
        <c:crossAx val="315792464"/>
        <c:crosses val="autoZero"/>
        <c:auto val="1"/>
        <c:lblOffset val="100"/>
        <c:baseTimeUnit val="years"/>
      </c:dateAx>
      <c:valAx>
        <c:axId val="3157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08616056"/>
        <c:axId val="3086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308616056"/>
        <c:axId val="308615664"/>
      </c:lineChart>
      <c:dateAx>
        <c:axId val="308616056"/>
        <c:scaling>
          <c:orientation val="minMax"/>
        </c:scaling>
        <c:delete val="1"/>
        <c:axPos val="b"/>
        <c:numFmt formatCode="ge" sourceLinked="1"/>
        <c:majorTickMark val="none"/>
        <c:minorTickMark val="none"/>
        <c:tickLblPos val="none"/>
        <c:crossAx val="308615664"/>
        <c:crosses val="autoZero"/>
        <c:auto val="1"/>
        <c:lblOffset val="100"/>
        <c:baseTimeUnit val="years"/>
      </c:dateAx>
      <c:valAx>
        <c:axId val="3086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1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2243.48</c:v>
                </c:pt>
                <c:pt idx="1">
                  <c:v>2220.84</c:v>
                </c:pt>
                <c:pt idx="2">
                  <c:v>2377.38</c:v>
                </c:pt>
                <c:pt idx="3">
                  <c:v>2320.46</c:v>
                </c:pt>
                <c:pt idx="4">
                  <c:v>2255.29</c:v>
                </c:pt>
              </c:numCache>
            </c:numRef>
          </c:val>
        </c:ser>
        <c:dLbls>
          <c:showLegendKey val="0"/>
          <c:showVal val="0"/>
          <c:showCatName val="0"/>
          <c:showSerName val="0"/>
          <c:showPercent val="0"/>
          <c:showBubbleSize val="0"/>
        </c:dLbls>
        <c:gapWidth val="150"/>
        <c:axId val="308614880"/>
        <c:axId val="30861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08614880"/>
        <c:axId val="308616840"/>
      </c:lineChart>
      <c:dateAx>
        <c:axId val="308614880"/>
        <c:scaling>
          <c:orientation val="minMax"/>
        </c:scaling>
        <c:delete val="1"/>
        <c:axPos val="b"/>
        <c:numFmt formatCode="ge" sourceLinked="1"/>
        <c:majorTickMark val="none"/>
        <c:minorTickMark val="none"/>
        <c:tickLblPos val="none"/>
        <c:crossAx val="308616840"/>
        <c:crosses val="autoZero"/>
        <c:auto val="1"/>
        <c:lblOffset val="100"/>
        <c:baseTimeUnit val="years"/>
      </c:dateAx>
      <c:valAx>
        <c:axId val="30861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79.099999999999994</c:v>
                </c:pt>
                <c:pt idx="1">
                  <c:v>70.38</c:v>
                </c:pt>
                <c:pt idx="2">
                  <c:v>64.150000000000006</c:v>
                </c:pt>
                <c:pt idx="3">
                  <c:v>63.05</c:v>
                </c:pt>
                <c:pt idx="4">
                  <c:v>65.349999999999994</c:v>
                </c:pt>
              </c:numCache>
            </c:numRef>
          </c:val>
        </c:ser>
        <c:dLbls>
          <c:showLegendKey val="0"/>
          <c:showVal val="0"/>
          <c:showCatName val="0"/>
          <c:showSerName val="0"/>
          <c:showPercent val="0"/>
          <c:showBubbleSize val="0"/>
        </c:dLbls>
        <c:gapWidth val="150"/>
        <c:axId val="308118480"/>
        <c:axId val="30811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08118480"/>
        <c:axId val="308116520"/>
      </c:lineChart>
      <c:dateAx>
        <c:axId val="308118480"/>
        <c:scaling>
          <c:orientation val="minMax"/>
        </c:scaling>
        <c:delete val="1"/>
        <c:axPos val="b"/>
        <c:numFmt formatCode="ge" sourceLinked="1"/>
        <c:majorTickMark val="none"/>
        <c:minorTickMark val="none"/>
        <c:tickLblPos val="none"/>
        <c:crossAx val="308116520"/>
        <c:crosses val="autoZero"/>
        <c:auto val="1"/>
        <c:lblOffset val="100"/>
        <c:baseTimeUnit val="years"/>
      </c:dateAx>
      <c:valAx>
        <c:axId val="3081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281.63</c:v>
                </c:pt>
                <c:pt idx="1">
                  <c:v>317.55</c:v>
                </c:pt>
                <c:pt idx="2">
                  <c:v>347.59</c:v>
                </c:pt>
                <c:pt idx="3">
                  <c:v>366.08</c:v>
                </c:pt>
                <c:pt idx="4">
                  <c:v>379.39</c:v>
                </c:pt>
              </c:numCache>
            </c:numRef>
          </c:val>
        </c:ser>
        <c:dLbls>
          <c:showLegendKey val="0"/>
          <c:showVal val="0"/>
          <c:showCatName val="0"/>
          <c:showSerName val="0"/>
          <c:showPercent val="0"/>
          <c:showBubbleSize val="0"/>
        </c:dLbls>
        <c:gapWidth val="150"/>
        <c:axId val="308119264"/>
        <c:axId val="3081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08119264"/>
        <c:axId val="308119656"/>
      </c:lineChart>
      <c:dateAx>
        <c:axId val="308119264"/>
        <c:scaling>
          <c:orientation val="minMax"/>
        </c:scaling>
        <c:delete val="1"/>
        <c:axPos val="b"/>
        <c:numFmt formatCode="ge" sourceLinked="1"/>
        <c:majorTickMark val="none"/>
        <c:minorTickMark val="none"/>
        <c:tickLblPos val="none"/>
        <c:crossAx val="308119656"/>
        <c:crosses val="autoZero"/>
        <c:auto val="1"/>
        <c:lblOffset val="100"/>
        <c:baseTimeUnit val="years"/>
      </c:dateAx>
      <c:valAx>
        <c:axId val="3081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広島県　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232925</v>
      </c>
      <c r="AM8" s="64"/>
      <c r="AN8" s="64"/>
      <c r="AO8" s="64"/>
      <c r="AP8" s="64"/>
      <c r="AQ8" s="64"/>
      <c r="AR8" s="64"/>
      <c r="AS8" s="64"/>
      <c r="AT8" s="63">
        <f>データ!S6</f>
        <v>352.8</v>
      </c>
      <c r="AU8" s="63"/>
      <c r="AV8" s="63"/>
      <c r="AW8" s="63"/>
      <c r="AX8" s="63"/>
      <c r="AY8" s="63"/>
      <c r="AZ8" s="63"/>
      <c r="BA8" s="63"/>
      <c r="BB8" s="63">
        <f>データ!T6</f>
        <v>660.22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54.4</v>
      </c>
      <c r="J10" s="63"/>
      <c r="K10" s="63"/>
      <c r="L10" s="63"/>
      <c r="M10" s="63"/>
      <c r="N10" s="63"/>
      <c r="O10" s="63"/>
      <c r="P10" s="63">
        <f>データ!O6</f>
        <v>2.88</v>
      </c>
      <c r="Q10" s="63"/>
      <c r="R10" s="63"/>
      <c r="S10" s="63"/>
      <c r="T10" s="63"/>
      <c r="U10" s="63"/>
      <c r="V10" s="63"/>
      <c r="W10" s="63">
        <f>データ!P6</f>
        <v>92.24</v>
      </c>
      <c r="X10" s="63"/>
      <c r="Y10" s="63"/>
      <c r="Z10" s="63"/>
      <c r="AA10" s="63"/>
      <c r="AB10" s="63"/>
      <c r="AC10" s="63"/>
      <c r="AD10" s="64">
        <f>データ!Q6</f>
        <v>3477</v>
      </c>
      <c r="AE10" s="64"/>
      <c r="AF10" s="64"/>
      <c r="AG10" s="64"/>
      <c r="AH10" s="64"/>
      <c r="AI10" s="64"/>
      <c r="AJ10" s="64"/>
      <c r="AK10" s="2"/>
      <c r="AL10" s="64">
        <f>データ!U6</f>
        <v>6682</v>
      </c>
      <c r="AM10" s="64"/>
      <c r="AN10" s="64"/>
      <c r="AO10" s="64"/>
      <c r="AP10" s="64"/>
      <c r="AQ10" s="64"/>
      <c r="AR10" s="64"/>
      <c r="AS10" s="64"/>
      <c r="AT10" s="63">
        <f>データ!V6</f>
        <v>3.21</v>
      </c>
      <c r="AU10" s="63"/>
      <c r="AV10" s="63"/>
      <c r="AW10" s="63"/>
      <c r="AX10" s="63"/>
      <c r="AY10" s="63"/>
      <c r="AZ10" s="63"/>
      <c r="BA10" s="63"/>
      <c r="BB10" s="63">
        <f>データ!W6</f>
        <v>2081.62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342025</v>
      </c>
      <c r="D6" s="31">
        <f t="shared" si="3"/>
        <v>46</v>
      </c>
      <c r="E6" s="31">
        <f t="shared" si="3"/>
        <v>17</v>
      </c>
      <c r="F6" s="31">
        <f t="shared" si="3"/>
        <v>4</v>
      </c>
      <c r="G6" s="31">
        <f t="shared" si="3"/>
        <v>0</v>
      </c>
      <c r="H6" s="31" t="str">
        <f t="shared" si="3"/>
        <v>広島県　呉市</v>
      </c>
      <c r="I6" s="31" t="str">
        <f t="shared" si="3"/>
        <v>法適用</v>
      </c>
      <c r="J6" s="31" t="str">
        <f t="shared" si="3"/>
        <v>下水道事業</v>
      </c>
      <c r="K6" s="31" t="str">
        <f t="shared" si="3"/>
        <v>特定環境保全公共下水道</v>
      </c>
      <c r="L6" s="31" t="str">
        <f t="shared" si="3"/>
        <v>D2</v>
      </c>
      <c r="M6" s="32" t="str">
        <f t="shared" si="3"/>
        <v>-</v>
      </c>
      <c r="N6" s="32">
        <f t="shared" si="3"/>
        <v>54.4</v>
      </c>
      <c r="O6" s="32">
        <f t="shared" si="3"/>
        <v>2.88</v>
      </c>
      <c r="P6" s="32">
        <f t="shared" si="3"/>
        <v>92.24</v>
      </c>
      <c r="Q6" s="32">
        <f t="shared" si="3"/>
        <v>3477</v>
      </c>
      <c r="R6" s="32">
        <f t="shared" si="3"/>
        <v>232925</v>
      </c>
      <c r="S6" s="32">
        <f t="shared" si="3"/>
        <v>352.8</v>
      </c>
      <c r="T6" s="32">
        <f t="shared" si="3"/>
        <v>660.22</v>
      </c>
      <c r="U6" s="32">
        <f t="shared" si="3"/>
        <v>6682</v>
      </c>
      <c r="V6" s="32">
        <f t="shared" si="3"/>
        <v>3.21</v>
      </c>
      <c r="W6" s="32">
        <f t="shared" si="3"/>
        <v>2081.62</v>
      </c>
      <c r="X6" s="33">
        <f>IF(X7="",NA(),X7)</f>
        <v>85.96</v>
      </c>
      <c r="Y6" s="33">
        <f t="shared" ref="Y6:AG6" si="4">IF(Y7="",NA(),Y7)</f>
        <v>81.260000000000005</v>
      </c>
      <c r="Z6" s="33">
        <f t="shared" si="4"/>
        <v>76.510000000000005</v>
      </c>
      <c r="AA6" s="33">
        <f t="shared" si="4"/>
        <v>79.44</v>
      </c>
      <c r="AB6" s="33">
        <f t="shared" si="4"/>
        <v>83.17</v>
      </c>
      <c r="AC6" s="33">
        <f t="shared" si="4"/>
        <v>91.52</v>
      </c>
      <c r="AD6" s="33">
        <f t="shared" si="4"/>
        <v>94.73</v>
      </c>
      <c r="AE6" s="33">
        <f t="shared" si="4"/>
        <v>96.59</v>
      </c>
      <c r="AF6" s="33">
        <f t="shared" si="4"/>
        <v>101.24</v>
      </c>
      <c r="AG6" s="33">
        <f t="shared" si="4"/>
        <v>100.94</v>
      </c>
      <c r="AH6" s="32" t="str">
        <f>IF(AH7="","",IF(AH7="-","【-】","【"&amp;SUBSTITUTE(TEXT(AH7,"#,##0.00"),"-","△")&amp;"】"))</f>
        <v>【100.36】</v>
      </c>
      <c r="AI6" s="33">
        <f>IF(AI7="",NA(),AI7)</f>
        <v>30.94</v>
      </c>
      <c r="AJ6" s="33">
        <f t="shared" ref="AJ6:AR6" si="5">IF(AJ7="",NA(),AJ7)</f>
        <v>46.35</v>
      </c>
      <c r="AK6" s="33">
        <f t="shared" si="5"/>
        <v>62.67</v>
      </c>
      <c r="AL6" s="33">
        <f t="shared" si="5"/>
        <v>63.75</v>
      </c>
      <c r="AM6" s="33">
        <f t="shared" si="5"/>
        <v>55.76</v>
      </c>
      <c r="AN6" s="33">
        <f t="shared" si="5"/>
        <v>243.86</v>
      </c>
      <c r="AO6" s="33">
        <f t="shared" si="5"/>
        <v>236.15</v>
      </c>
      <c r="AP6" s="33">
        <f t="shared" si="5"/>
        <v>232.81</v>
      </c>
      <c r="AQ6" s="33">
        <f t="shared" si="5"/>
        <v>184.13</v>
      </c>
      <c r="AR6" s="33">
        <f t="shared" si="5"/>
        <v>101.85</v>
      </c>
      <c r="AS6" s="32" t="str">
        <f>IF(AS7="","",IF(AS7="-","【-】","【"&amp;SUBSTITUTE(TEXT(AS7,"#,##0.00"),"-","△")&amp;"】"))</f>
        <v>【98.78】</v>
      </c>
      <c r="AT6" s="33" t="str">
        <f>IF(AT7="",NA(),AT7)</f>
        <v>-</v>
      </c>
      <c r="AU6" s="33" t="str">
        <f t="shared" ref="AU6:BC6" si="6">IF(AU7="",NA(),AU7)</f>
        <v>-</v>
      </c>
      <c r="AV6" s="33" t="str">
        <f t="shared" si="6"/>
        <v>-</v>
      </c>
      <c r="AW6" s="32">
        <f t="shared" si="6"/>
        <v>0</v>
      </c>
      <c r="AX6" s="32">
        <f t="shared" si="6"/>
        <v>0</v>
      </c>
      <c r="AY6" s="33">
        <f t="shared" si="6"/>
        <v>341.28</v>
      </c>
      <c r="AZ6" s="33">
        <f t="shared" si="6"/>
        <v>243.58</v>
      </c>
      <c r="BA6" s="33">
        <f t="shared" si="6"/>
        <v>290.19</v>
      </c>
      <c r="BB6" s="33">
        <f t="shared" si="6"/>
        <v>63.22</v>
      </c>
      <c r="BC6" s="33">
        <f t="shared" si="6"/>
        <v>49.07</v>
      </c>
      <c r="BD6" s="32" t="str">
        <f>IF(BD7="","",IF(BD7="-","【-】","【"&amp;SUBSTITUTE(TEXT(BD7,"#,##0.00"),"-","△")&amp;"】"))</f>
        <v>【58.70】</v>
      </c>
      <c r="BE6" s="33">
        <f>IF(BE7="",NA(),BE7)</f>
        <v>2243.48</v>
      </c>
      <c r="BF6" s="33">
        <f t="shared" ref="BF6:BN6" si="7">IF(BF7="",NA(),BF7)</f>
        <v>2220.84</v>
      </c>
      <c r="BG6" s="33">
        <f t="shared" si="7"/>
        <v>2377.38</v>
      </c>
      <c r="BH6" s="33">
        <f t="shared" si="7"/>
        <v>2320.46</v>
      </c>
      <c r="BI6" s="33">
        <f t="shared" si="7"/>
        <v>2255.29</v>
      </c>
      <c r="BJ6" s="33">
        <f t="shared" si="7"/>
        <v>1764.87</v>
      </c>
      <c r="BK6" s="33">
        <f t="shared" si="7"/>
        <v>1622.51</v>
      </c>
      <c r="BL6" s="33">
        <f t="shared" si="7"/>
        <v>1569.13</v>
      </c>
      <c r="BM6" s="33">
        <f t="shared" si="7"/>
        <v>1436</v>
      </c>
      <c r="BN6" s="33">
        <f t="shared" si="7"/>
        <v>1434.89</v>
      </c>
      <c r="BO6" s="32" t="str">
        <f>IF(BO7="","",IF(BO7="-","【-】","【"&amp;SUBSTITUTE(TEXT(BO7,"#,##0.00"),"-","△")&amp;"】"))</f>
        <v>【1,457.06】</v>
      </c>
      <c r="BP6" s="33">
        <f>IF(BP7="",NA(),BP7)</f>
        <v>79.099999999999994</v>
      </c>
      <c r="BQ6" s="33">
        <f t="shared" ref="BQ6:BY6" si="8">IF(BQ7="",NA(),BQ7)</f>
        <v>70.38</v>
      </c>
      <c r="BR6" s="33">
        <f t="shared" si="8"/>
        <v>64.150000000000006</v>
      </c>
      <c r="BS6" s="33">
        <f t="shared" si="8"/>
        <v>63.05</v>
      </c>
      <c r="BT6" s="33">
        <f t="shared" si="8"/>
        <v>65.349999999999994</v>
      </c>
      <c r="BU6" s="33">
        <f t="shared" si="8"/>
        <v>60.75</v>
      </c>
      <c r="BV6" s="33">
        <f t="shared" si="8"/>
        <v>62.83</v>
      </c>
      <c r="BW6" s="33">
        <f t="shared" si="8"/>
        <v>64.63</v>
      </c>
      <c r="BX6" s="33">
        <f t="shared" si="8"/>
        <v>66.56</v>
      </c>
      <c r="BY6" s="33">
        <f t="shared" si="8"/>
        <v>66.22</v>
      </c>
      <c r="BZ6" s="32" t="str">
        <f>IF(BZ7="","",IF(BZ7="-","【-】","【"&amp;SUBSTITUTE(TEXT(BZ7,"#,##0.00"),"-","△")&amp;"】"))</f>
        <v>【64.73】</v>
      </c>
      <c r="CA6" s="33">
        <f>IF(CA7="",NA(),CA7)</f>
        <v>281.63</v>
      </c>
      <c r="CB6" s="33">
        <f t="shared" ref="CB6:CJ6" si="9">IF(CB7="",NA(),CB7)</f>
        <v>317.55</v>
      </c>
      <c r="CC6" s="33">
        <f t="shared" si="9"/>
        <v>347.59</v>
      </c>
      <c r="CD6" s="33">
        <f t="shared" si="9"/>
        <v>366.08</v>
      </c>
      <c r="CE6" s="33">
        <f t="shared" si="9"/>
        <v>379.39</v>
      </c>
      <c r="CF6" s="33">
        <f t="shared" si="9"/>
        <v>256</v>
      </c>
      <c r="CG6" s="33">
        <f t="shared" si="9"/>
        <v>250.43</v>
      </c>
      <c r="CH6" s="33">
        <f t="shared" si="9"/>
        <v>245.75</v>
      </c>
      <c r="CI6" s="33">
        <f t="shared" si="9"/>
        <v>244.29</v>
      </c>
      <c r="CJ6" s="33">
        <f t="shared" si="9"/>
        <v>246.72</v>
      </c>
      <c r="CK6" s="32" t="str">
        <f>IF(CK7="","",IF(CK7="-","【-】","【"&amp;SUBSTITUTE(TEXT(CK7,"#,##0.00"),"-","△")&amp;"】"))</f>
        <v>【250.25】</v>
      </c>
      <c r="CL6" s="33">
        <f>IF(CL7="",NA(),CL7)</f>
        <v>19.690000000000001</v>
      </c>
      <c r="CM6" s="33">
        <f t="shared" ref="CM6:CU6" si="10">IF(CM7="",NA(),CM7)</f>
        <v>34.53</v>
      </c>
      <c r="CN6" s="33">
        <f t="shared" si="10"/>
        <v>33.64</v>
      </c>
      <c r="CO6" s="33">
        <f t="shared" si="10"/>
        <v>34.47</v>
      </c>
      <c r="CP6" s="33">
        <f t="shared" si="10"/>
        <v>36.299999999999997</v>
      </c>
      <c r="CQ6" s="33">
        <f t="shared" si="10"/>
        <v>41.59</v>
      </c>
      <c r="CR6" s="33">
        <f t="shared" si="10"/>
        <v>42.31</v>
      </c>
      <c r="CS6" s="33">
        <f t="shared" si="10"/>
        <v>43.65</v>
      </c>
      <c r="CT6" s="33">
        <f t="shared" si="10"/>
        <v>43.58</v>
      </c>
      <c r="CU6" s="33">
        <f t="shared" si="10"/>
        <v>41.35</v>
      </c>
      <c r="CV6" s="32" t="str">
        <f>IF(CV7="","",IF(CV7="-","【-】","【"&amp;SUBSTITUTE(TEXT(CV7,"#,##0.00"),"-","△")&amp;"】"))</f>
        <v>【40.31】</v>
      </c>
      <c r="CW6" s="33">
        <f>IF(CW7="",NA(),CW7)</f>
        <v>69.790000000000006</v>
      </c>
      <c r="CX6" s="33">
        <f t="shared" ref="CX6:DF6" si="11">IF(CX7="",NA(),CX7)</f>
        <v>69.760000000000005</v>
      </c>
      <c r="CY6" s="33">
        <f t="shared" si="11"/>
        <v>65.88</v>
      </c>
      <c r="CZ6" s="33">
        <f t="shared" si="11"/>
        <v>64.22</v>
      </c>
      <c r="DA6" s="33">
        <f t="shared" si="11"/>
        <v>65.64</v>
      </c>
      <c r="DB6" s="33">
        <f t="shared" si="11"/>
        <v>80.47</v>
      </c>
      <c r="DC6" s="33">
        <f t="shared" si="11"/>
        <v>81.3</v>
      </c>
      <c r="DD6" s="33">
        <f t="shared" si="11"/>
        <v>82.2</v>
      </c>
      <c r="DE6" s="33">
        <f t="shared" si="11"/>
        <v>82.35</v>
      </c>
      <c r="DF6" s="33">
        <f t="shared" si="11"/>
        <v>82.9</v>
      </c>
      <c r="DG6" s="32" t="str">
        <f>IF(DG7="","",IF(DG7="-","【-】","【"&amp;SUBSTITUTE(TEXT(DG7,"#,##0.00"),"-","△")&amp;"】"))</f>
        <v>【81.28】</v>
      </c>
      <c r="DH6" s="33">
        <f>IF(DH7="",NA(),DH7)</f>
        <v>10.96</v>
      </c>
      <c r="DI6" s="33">
        <f t="shared" ref="DI6:DQ6" si="12">IF(DI7="",NA(),DI7)</f>
        <v>11.99</v>
      </c>
      <c r="DJ6" s="33">
        <f t="shared" si="12"/>
        <v>11.55</v>
      </c>
      <c r="DK6" s="33">
        <f t="shared" si="12"/>
        <v>21.97</v>
      </c>
      <c r="DL6" s="33">
        <f t="shared" si="12"/>
        <v>23.3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x14ac:dyDescent="0.15">
      <c r="A7" s="26"/>
      <c r="B7" s="35">
        <v>2015</v>
      </c>
      <c r="C7" s="35">
        <v>342025</v>
      </c>
      <c r="D7" s="35">
        <v>46</v>
      </c>
      <c r="E7" s="35">
        <v>17</v>
      </c>
      <c r="F7" s="35">
        <v>4</v>
      </c>
      <c r="G7" s="35">
        <v>0</v>
      </c>
      <c r="H7" s="35" t="s">
        <v>96</v>
      </c>
      <c r="I7" s="35" t="s">
        <v>97</v>
      </c>
      <c r="J7" s="35" t="s">
        <v>98</v>
      </c>
      <c r="K7" s="35" t="s">
        <v>99</v>
      </c>
      <c r="L7" s="35" t="s">
        <v>100</v>
      </c>
      <c r="M7" s="36" t="s">
        <v>101</v>
      </c>
      <c r="N7" s="36">
        <v>54.4</v>
      </c>
      <c r="O7" s="36">
        <v>2.88</v>
      </c>
      <c r="P7" s="36">
        <v>92.24</v>
      </c>
      <c r="Q7" s="36">
        <v>3477</v>
      </c>
      <c r="R7" s="36">
        <v>232925</v>
      </c>
      <c r="S7" s="36">
        <v>352.8</v>
      </c>
      <c r="T7" s="36">
        <v>660.22</v>
      </c>
      <c r="U7" s="36">
        <v>6682</v>
      </c>
      <c r="V7" s="36">
        <v>3.21</v>
      </c>
      <c r="W7" s="36">
        <v>2081.62</v>
      </c>
      <c r="X7" s="36">
        <v>85.96</v>
      </c>
      <c r="Y7" s="36">
        <v>81.260000000000005</v>
      </c>
      <c r="Z7" s="36">
        <v>76.510000000000005</v>
      </c>
      <c r="AA7" s="36">
        <v>79.44</v>
      </c>
      <c r="AB7" s="36">
        <v>83.17</v>
      </c>
      <c r="AC7" s="36">
        <v>91.52</v>
      </c>
      <c r="AD7" s="36">
        <v>94.73</v>
      </c>
      <c r="AE7" s="36">
        <v>96.59</v>
      </c>
      <c r="AF7" s="36">
        <v>101.24</v>
      </c>
      <c r="AG7" s="36">
        <v>100.94</v>
      </c>
      <c r="AH7" s="36">
        <v>100.36</v>
      </c>
      <c r="AI7" s="36">
        <v>30.94</v>
      </c>
      <c r="AJ7" s="36">
        <v>46.35</v>
      </c>
      <c r="AK7" s="36">
        <v>62.67</v>
      </c>
      <c r="AL7" s="36">
        <v>63.75</v>
      </c>
      <c r="AM7" s="36">
        <v>55.76</v>
      </c>
      <c r="AN7" s="36">
        <v>243.86</v>
      </c>
      <c r="AO7" s="36">
        <v>236.15</v>
      </c>
      <c r="AP7" s="36">
        <v>232.81</v>
      </c>
      <c r="AQ7" s="36">
        <v>184.13</v>
      </c>
      <c r="AR7" s="36">
        <v>101.85</v>
      </c>
      <c r="AS7" s="36">
        <v>98.78</v>
      </c>
      <c r="AT7" s="36" t="s">
        <v>101</v>
      </c>
      <c r="AU7" s="36" t="s">
        <v>101</v>
      </c>
      <c r="AV7" s="36" t="s">
        <v>101</v>
      </c>
      <c r="AW7" s="36">
        <v>0</v>
      </c>
      <c r="AX7" s="36">
        <v>0</v>
      </c>
      <c r="AY7" s="36">
        <v>341.28</v>
      </c>
      <c r="AZ7" s="36">
        <v>243.58</v>
      </c>
      <c r="BA7" s="36">
        <v>290.19</v>
      </c>
      <c r="BB7" s="36">
        <v>63.22</v>
      </c>
      <c r="BC7" s="36">
        <v>49.07</v>
      </c>
      <c r="BD7" s="36">
        <v>58.7</v>
      </c>
      <c r="BE7" s="36">
        <v>2243.48</v>
      </c>
      <c r="BF7" s="36">
        <v>2220.84</v>
      </c>
      <c r="BG7" s="36">
        <v>2377.38</v>
      </c>
      <c r="BH7" s="36">
        <v>2320.46</v>
      </c>
      <c r="BI7" s="36">
        <v>2255.29</v>
      </c>
      <c r="BJ7" s="36">
        <v>1764.87</v>
      </c>
      <c r="BK7" s="36">
        <v>1622.51</v>
      </c>
      <c r="BL7" s="36">
        <v>1569.13</v>
      </c>
      <c r="BM7" s="36">
        <v>1436</v>
      </c>
      <c r="BN7" s="36">
        <v>1434.89</v>
      </c>
      <c r="BO7" s="36">
        <v>1457.06</v>
      </c>
      <c r="BP7" s="36">
        <v>79.099999999999994</v>
      </c>
      <c r="BQ7" s="36">
        <v>70.38</v>
      </c>
      <c r="BR7" s="36">
        <v>64.150000000000006</v>
      </c>
      <c r="BS7" s="36">
        <v>63.05</v>
      </c>
      <c r="BT7" s="36">
        <v>65.349999999999994</v>
      </c>
      <c r="BU7" s="36">
        <v>60.75</v>
      </c>
      <c r="BV7" s="36">
        <v>62.83</v>
      </c>
      <c r="BW7" s="36">
        <v>64.63</v>
      </c>
      <c r="BX7" s="36">
        <v>66.56</v>
      </c>
      <c r="BY7" s="36">
        <v>66.22</v>
      </c>
      <c r="BZ7" s="36">
        <v>64.73</v>
      </c>
      <c r="CA7" s="36">
        <v>281.63</v>
      </c>
      <c r="CB7" s="36">
        <v>317.55</v>
      </c>
      <c r="CC7" s="36">
        <v>347.59</v>
      </c>
      <c r="CD7" s="36">
        <v>366.08</v>
      </c>
      <c r="CE7" s="36">
        <v>379.39</v>
      </c>
      <c r="CF7" s="36">
        <v>256</v>
      </c>
      <c r="CG7" s="36">
        <v>250.43</v>
      </c>
      <c r="CH7" s="36">
        <v>245.75</v>
      </c>
      <c r="CI7" s="36">
        <v>244.29</v>
      </c>
      <c r="CJ7" s="36">
        <v>246.72</v>
      </c>
      <c r="CK7" s="36">
        <v>250.25</v>
      </c>
      <c r="CL7" s="36">
        <v>19.690000000000001</v>
      </c>
      <c r="CM7" s="36">
        <v>34.53</v>
      </c>
      <c r="CN7" s="36">
        <v>33.64</v>
      </c>
      <c r="CO7" s="36">
        <v>34.47</v>
      </c>
      <c r="CP7" s="36">
        <v>36.299999999999997</v>
      </c>
      <c r="CQ7" s="36">
        <v>41.59</v>
      </c>
      <c r="CR7" s="36">
        <v>42.31</v>
      </c>
      <c r="CS7" s="36">
        <v>43.65</v>
      </c>
      <c r="CT7" s="36">
        <v>43.58</v>
      </c>
      <c r="CU7" s="36">
        <v>41.35</v>
      </c>
      <c r="CV7" s="36">
        <v>40.31</v>
      </c>
      <c r="CW7" s="36">
        <v>69.790000000000006</v>
      </c>
      <c r="CX7" s="36">
        <v>69.760000000000005</v>
      </c>
      <c r="CY7" s="36">
        <v>65.88</v>
      </c>
      <c r="CZ7" s="36">
        <v>64.22</v>
      </c>
      <c r="DA7" s="36">
        <v>65.64</v>
      </c>
      <c r="DB7" s="36">
        <v>80.47</v>
      </c>
      <c r="DC7" s="36">
        <v>81.3</v>
      </c>
      <c r="DD7" s="36">
        <v>82.2</v>
      </c>
      <c r="DE7" s="36">
        <v>82.35</v>
      </c>
      <c r="DF7" s="36">
        <v>82.9</v>
      </c>
      <c r="DG7" s="36">
        <v>81.28</v>
      </c>
      <c r="DH7" s="36">
        <v>10.96</v>
      </c>
      <c r="DI7" s="36">
        <v>11.99</v>
      </c>
      <c r="DJ7" s="36">
        <v>11.55</v>
      </c>
      <c r="DK7" s="36">
        <v>21.97</v>
      </c>
      <c r="DL7" s="36">
        <v>23.3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ｵｶﾞﾜ ｱﾂｼ</cp:lastModifiedBy>
  <cp:lastPrinted>2017-02-13T00:31:28Z</cp:lastPrinted>
  <dcterms:created xsi:type="dcterms:W3CDTF">2017-02-08T02:39:56Z</dcterms:created>
  <dcterms:modified xsi:type="dcterms:W3CDTF">2017-02-13T00:32:40Z</dcterms:modified>
  <cp:category/>
</cp:coreProperties>
</file>