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水道・公共下水・特環）\H27 経営比較分析表\経営比較分析表\新しいフォルダー\"/>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<sst xmlns="http://schemas.openxmlformats.org/spreadsheetml/2006/main" count="220" uniqueCount="109">
  <si>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</si>
  <si>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</si>
  <si>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</si>
  <si>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</si>
  <si>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</si>
  <si>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</si>
  <si>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</si>
  <si>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</si>
  <si>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</si>
  <si>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</si>
  <si>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</si>
  <si>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</si>
  <si>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</si>
  <si>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</si>
  <si>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</si>
  <si>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</si>
  <si>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</si>
  <si>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</si>
  <si>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</si>
  <si>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</si>
  <si>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</si>
  <si>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</si>
  <si>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</si>
  <si>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</si>
  <si>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</si>
  <si>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</si>
  <si>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</si>
  <si>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</si>
  <si>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</si>
  <si>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</si>
  <si>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</si>
  <si>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</si>
  <si>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</si>
  <si>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</si>
  <si>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</si>
  <si>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</si>
  <si>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</si>
  <si>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</si>
  <si>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</si>
  <si>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</si>
  <si>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</si>
  <si>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</si>
  <si>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</si>
  <si>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</si>
  <si>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</si>
  <si>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</si>
  <si>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</si>
  <si>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</si>
  <si>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</si>
  <si>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</si>
  <si>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</si>
  <si>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</si>
  <si>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</si>
  <si>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</si>
  <si>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</si>
  <si>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</si>
  <si>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</si>
  <si>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</si>
  <si>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</si>
  <si>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</si>
  <si>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</si>
  <si>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</si>
  <si>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</si>
  <si>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</si>
  <si>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</si>
  <si>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</si>
  <si>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</si>
  <si>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</si>
  <si>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</si>
  <si>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</si>
  <si>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</si>
  <si>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</si>
  <si>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</si>
  <si>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</si>
  <si>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</si>
  <si>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</si>
  <si>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</si>
  <si>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</si>
  <si>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</si>
  <si>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</si>
  <si>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</si>
  <si>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</si>
  <si>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</si>
  <si>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</si>
  <si>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</si>
  <si>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</si>
  <si>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</si>
  <si>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</si>
  <si>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</si>
  <si>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</si>
  <si>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</si>
  <si>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</si>
  <si>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</si>
  <si>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</si>
  <si>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</si>
  <si>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</si>
  <si>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</si>
  <si>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</si>
  <si>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</si>
  <si>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</si>
  <si>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</si>
  <si>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</si>
  <si>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</si>
  <si>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</si>
  <si>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</si>
  <si>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</si>
  <si>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➀経常収支比率，②累積欠損金比率
　経常収支比率が黒字を示す100%を超え，累積欠損金の発生もないため,健全経営を維持しています。
③流動比率，➃企業債残高対事業規模比率
　流動比率は100%を下回っているため，資金繰りは厳しいものの，企業債残高対事業規模比率は，低下傾向にあることから，企業債への依存度が改善されています。その主な要因は，企業債の借入額の縮減と償還金の増加によるものです。引き続き財政収支計画を着実に実施します。
⑤経費回収率，⑥汚水処理原価
　経費回収率は100%を超え，使用料で回収すべき経費を賄えています。汚水処理原価（汚水処理に係る費用）は類似団体に比べ高くなっていますが，主な要因は，本市の地勢の特性から，海まで張り出した山塊によって分断された地域ごとに下水処理場が必要で，施設数が多く，維持管理費用の負担が大きいためです。
⑦施設利用率，⑧水洗化率
　施設利用率は低下傾向にありますが，主な原因は人口減少等に伴う汚水処理水量の減少です。今後，施設を改築更新する場合には，将来の需要予測等により適正規模での更新を検討します。また，水洗化率は向上していますが，今後も未接続世帯に対し水洗化の啓発活動を行い水洗化率の向上による使用料収入の確保に努めます。
　※H26年度の地方公営企業会計基準の見直しの影響で，数値が大きく変動していることがあります。</t>
    <phoneticPr fontId="4"/>
  </si>
  <si>
    <t>➀有形固定資産減価償却率
　昭和37年の供用開始から54年が経過していることから，類似団体に比べ数値が高く，老朽化が進んでいることを示しています。
②管渠老朽化率，③管渠改善率
　現在は，施設のライフサイクルコストを勘案した更新又は改築による延命化を進めていますが，今後昭和40年代に普及に重点をおいて整備した管渠が更新を迎えます。
　更新には，長い年月と多額の費用が必要となることから，中長期的な収支バランスを保ちながら，適切な維持管理や改築更新による適正な資産管理に努めます。</t>
  </si>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</sst>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0.28999999999999998</c:v>
                </c:pt>
                <c:pt idx="1">
                  <c:v>0.28999999999999998</c:v>
                </c:pt>
                <c:pt idx="2">
                  <c:v>0.28999999999999998</c:v>
                </c:pt>
                <c:pt idx="3">
                  <c:v>0.1</c:v>
                </c:pt>
                <c:pt idx="4">
                  <c:v>0.14000000000000001</c:v>
                </c:pt>
              </c:numCache>
            </c:numRef>
          </c:val>
        </c:ser>
        <c:dLbls>
          <c:showLegendKey val="0"/>
          <c:showVal val="0"/>
          <c:showCatName val="0"/>
          <c:showSerName val="0"/>
          <c:showPercent val="0"/>
          <c:showBubbleSize val="0"/>
        </c:dLbls>
        <c:gapWidth val="150"/>
        <c:axId val="185689480"/>
        <c:axId val="18568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185689480"/>
        <c:axId val="185689872"/>
      </c:lineChart>
      <c:dateAx>
        <c:axId val="185689480"/>
        <c:scaling>
          <c:orientation val="minMax"/>
        </c:scaling>
        <c:delete val="1"/>
        <c:axPos val="b"/>
        <c:numFmt formatCode="ge" sourceLinked="1"/>
        <c:majorTickMark val="none"/>
        <c:minorTickMark val="none"/>
        <c:tickLblPos val="none"/>
        <c:crossAx val="185689872"/>
        <c:crosses val="autoZero"/>
        <c:auto val="1"/>
        <c:lblOffset val="100"/>
        <c:baseTimeUnit val="years"/>
      </c:dateAx>
      <c:valAx>
        <c:axId val="18568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8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58.31</c:v>
                </c:pt>
                <c:pt idx="1">
                  <c:v>61.11</c:v>
                </c:pt>
                <c:pt idx="2">
                  <c:v>58.87</c:v>
                </c:pt>
                <c:pt idx="3">
                  <c:v>57.08</c:v>
                </c:pt>
                <c:pt idx="4">
                  <c:v>57.11</c:v>
                </c:pt>
              </c:numCache>
            </c:numRef>
          </c:val>
        </c:ser>
        <c:dLbls>
          <c:showLegendKey val="0"/>
          <c:showVal val="0"/>
          <c:showCatName val="0"/>
          <c:showSerName val="0"/>
          <c:showPercent val="0"/>
          <c:showBubbleSize val="0"/>
        </c:dLbls>
        <c:gapWidth val="150"/>
        <c:axId val="187246720"/>
        <c:axId val="1872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87246720"/>
        <c:axId val="187249856"/>
      </c:lineChart>
      <c:dateAx>
        <c:axId val="187246720"/>
        <c:scaling>
          <c:orientation val="minMax"/>
        </c:scaling>
        <c:delete val="1"/>
        <c:axPos val="b"/>
        <c:numFmt formatCode="ge" sourceLinked="1"/>
        <c:majorTickMark val="none"/>
        <c:minorTickMark val="none"/>
        <c:tickLblPos val="none"/>
        <c:crossAx val="187249856"/>
        <c:crosses val="autoZero"/>
        <c:auto val="1"/>
        <c:lblOffset val="100"/>
        <c:baseTimeUnit val="years"/>
      </c:dateAx>
      <c:valAx>
        <c:axId val="187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95.56</c:v>
                </c:pt>
                <c:pt idx="1">
                  <c:v>95.75</c:v>
                </c:pt>
                <c:pt idx="2">
                  <c:v>95.78</c:v>
                </c:pt>
                <c:pt idx="3">
                  <c:v>96.96</c:v>
                </c:pt>
                <c:pt idx="4">
                  <c:v>97.18</c:v>
                </c:pt>
              </c:numCache>
            </c:numRef>
          </c:val>
        </c:ser>
        <c:dLbls>
          <c:showLegendKey val="0"/>
          <c:showVal val="0"/>
          <c:showCatName val="0"/>
          <c:showSerName val="0"/>
          <c:showPercent val="0"/>
          <c:showBubbleSize val="0"/>
        </c:dLbls>
        <c:gapWidth val="150"/>
        <c:axId val="187251816"/>
        <c:axId val="18725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87251816"/>
        <c:axId val="187252208"/>
      </c:lineChart>
      <c:dateAx>
        <c:axId val="187251816"/>
        <c:scaling>
          <c:orientation val="minMax"/>
        </c:scaling>
        <c:delete val="1"/>
        <c:axPos val="b"/>
        <c:numFmt formatCode="ge" sourceLinked="1"/>
        <c:majorTickMark val="none"/>
        <c:minorTickMark val="none"/>
        <c:tickLblPos val="none"/>
        <c:crossAx val="187252208"/>
        <c:crosses val="autoZero"/>
        <c:auto val="1"/>
        <c:lblOffset val="100"/>
        <c:baseTimeUnit val="years"/>
      </c:dateAx>
      <c:valAx>
        <c:axId val="18725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5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106.24</c:v>
                </c:pt>
                <c:pt idx="1">
                  <c:v>107.09</c:v>
                </c:pt>
                <c:pt idx="2">
                  <c:v>103.95</c:v>
                </c:pt>
                <c:pt idx="3">
                  <c:v>105.11</c:v>
                </c:pt>
                <c:pt idx="4">
                  <c:v>108.11</c:v>
                </c:pt>
              </c:numCache>
            </c:numRef>
          </c:val>
        </c:ser>
        <c:dLbls>
          <c:showLegendKey val="0"/>
          <c:showVal val="0"/>
          <c:showCatName val="0"/>
          <c:showSerName val="0"/>
          <c:showPercent val="0"/>
          <c:showBubbleSize val="0"/>
        </c:dLbls>
        <c:gapWidth val="150"/>
        <c:axId val="185687128"/>
        <c:axId val="18568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185687128"/>
        <c:axId val="185687912"/>
      </c:lineChart>
      <c:dateAx>
        <c:axId val="185687128"/>
        <c:scaling>
          <c:orientation val="minMax"/>
        </c:scaling>
        <c:delete val="1"/>
        <c:axPos val="b"/>
        <c:numFmt formatCode="ge" sourceLinked="1"/>
        <c:majorTickMark val="none"/>
        <c:minorTickMark val="none"/>
        <c:tickLblPos val="none"/>
        <c:crossAx val="185687912"/>
        <c:crosses val="autoZero"/>
        <c:auto val="1"/>
        <c:lblOffset val="100"/>
        <c:baseTimeUnit val="years"/>
      </c:dateAx>
      <c:valAx>
        <c:axId val="18568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8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21.88</c:v>
                </c:pt>
                <c:pt idx="1">
                  <c:v>22.9</c:v>
                </c:pt>
                <c:pt idx="2">
                  <c:v>24.09</c:v>
                </c:pt>
                <c:pt idx="3">
                  <c:v>44.91</c:v>
                </c:pt>
                <c:pt idx="4">
                  <c:v>46.82</c:v>
                </c:pt>
              </c:numCache>
            </c:numRef>
          </c:val>
        </c:ser>
        <c:dLbls>
          <c:showLegendKey val="0"/>
          <c:showVal val="0"/>
          <c:showCatName val="0"/>
          <c:showSerName val="0"/>
          <c:showPercent val="0"/>
          <c:showBubbleSize val="0"/>
        </c:dLbls>
        <c:gapWidth val="150"/>
        <c:axId val="187357656"/>
        <c:axId val="18735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87357656"/>
        <c:axId val="187357264"/>
      </c:lineChart>
      <c:dateAx>
        <c:axId val="187357656"/>
        <c:scaling>
          <c:orientation val="minMax"/>
        </c:scaling>
        <c:delete val="1"/>
        <c:axPos val="b"/>
        <c:numFmt formatCode="ge" sourceLinked="1"/>
        <c:majorTickMark val="none"/>
        <c:minorTickMark val="none"/>
        <c:tickLblPos val="none"/>
        <c:crossAx val="187357264"/>
        <c:crosses val="autoZero"/>
        <c:auto val="1"/>
        <c:lblOffset val="100"/>
        <c:baseTimeUnit val="years"/>
      </c:dateAx>
      <c:valAx>
        <c:axId val="18735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1.25</c:v>
                </c:pt>
                <c:pt idx="1">
                  <c:v>1.53</c:v>
                </c:pt>
                <c:pt idx="2">
                  <c:v>1.62</c:v>
                </c:pt>
                <c:pt idx="3">
                  <c:v>1.81</c:v>
                </c:pt>
                <c:pt idx="4">
                  <c:v>0.77</c:v>
                </c:pt>
              </c:numCache>
            </c:numRef>
          </c:val>
        </c:ser>
        <c:dLbls>
          <c:showLegendKey val="0"/>
          <c:showVal val="0"/>
          <c:showCatName val="0"/>
          <c:showSerName val="0"/>
          <c:showPercent val="0"/>
          <c:showBubbleSize val="0"/>
        </c:dLbls>
        <c:gapWidth val="150"/>
        <c:axId val="187353344"/>
        <c:axId val="18735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87353344"/>
        <c:axId val="187356088"/>
      </c:lineChart>
      <c:dateAx>
        <c:axId val="187353344"/>
        <c:scaling>
          <c:orientation val="minMax"/>
        </c:scaling>
        <c:delete val="1"/>
        <c:axPos val="b"/>
        <c:numFmt formatCode="ge" sourceLinked="1"/>
        <c:majorTickMark val="none"/>
        <c:minorTickMark val="none"/>
        <c:tickLblPos val="none"/>
        <c:crossAx val="187356088"/>
        <c:crosses val="autoZero"/>
        <c:auto val="1"/>
        <c:lblOffset val="100"/>
        <c:baseTimeUnit val="years"/>
      </c:dateAx>
      <c:valAx>
        <c:axId val="18735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354520"/>
        <c:axId val="1873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87354520"/>
        <c:axId val="187353736"/>
      </c:lineChart>
      <c:dateAx>
        <c:axId val="187354520"/>
        <c:scaling>
          <c:orientation val="minMax"/>
        </c:scaling>
        <c:delete val="1"/>
        <c:axPos val="b"/>
        <c:numFmt formatCode="ge" sourceLinked="1"/>
        <c:majorTickMark val="none"/>
        <c:minorTickMark val="none"/>
        <c:tickLblPos val="none"/>
        <c:crossAx val="187353736"/>
        <c:crosses val="autoZero"/>
        <c:auto val="1"/>
        <c:lblOffset val="100"/>
        <c:baseTimeUnit val="years"/>
      </c:dateAx>
      <c:valAx>
        <c:axId val="1873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222.39</c:v>
                </c:pt>
                <c:pt idx="1">
                  <c:v>185.47</c:v>
                </c:pt>
                <c:pt idx="2">
                  <c:v>182.81</c:v>
                </c:pt>
                <c:pt idx="3">
                  <c:v>44.67</c:v>
                </c:pt>
                <c:pt idx="4">
                  <c:v>49.6</c:v>
                </c:pt>
              </c:numCache>
            </c:numRef>
          </c:val>
        </c:ser>
        <c:dLbls>
          <c:showLegendKey val="0"/>
          <c:showVal val="0"/>
          <c:showCatName val="0"/>
          <c:showSerName val="0"/>
          <c:showPercent val="0"/>
          <c:showBubbleSize val="0"/>
        </c:dLbls>
        <c:gapWidth val="150"/>
        <c:axId val="187352952"/>
        <c:axId val="18735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87352952"/>
        <c:axId val="187354128"/>
      </c:lineChart>
      <c:dateAx>
        <c:axId val="187352952"/>
        <c:scaling>
          <c:orientation val="minMax"/>
        </c:scaling>
        <c:delete val="1"/>
        <c:axPos val="b"/>
        <c:numFmt formatCode="ge" sourceLinked="1"/>
        <c:majorTickMark val="none"/>
        <c:minorTickMark val="none"/>
        <c:tickLblPos val="none"/>
        <c:crossAx val="187354128"/>
        <c:crosses val="autoZero"/>
        <c:auto val="1"/>
        <c:lblOffset val="100"/>
        <c:baseTimeUnit val="years"/>
      </c:dateAx>
      <c:valAx>
        <c:axId val="18735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645.13</c:v>
                </c:pt>
                <c:pt idx="1">
                  <c:v>619.69000000000005</c:v>
                </c:pt>
                <c:pt idx="2">
                  <c:v>629.20000000000005</c:v>
                </c:pt>
                <c:pt idx="3">
                  <c:v>603.74</c:v>
                </c:pt>
                <c:pt idx="4">
                  <c:v>559.02</c:v>
                </c:pt>
              </c:numCache>
            </c:numRef>
          </c:val>
        </c:ser>
        <c:dLbls>
          <c:showLegendKey val="0"/>
          <c:showVal val="0"/>
          <c:showCatName val="0"/>
          <c:showSerName val="0"/>
          <c:showPercent val="0"/>
          <c:showBubbleSize val="0"/>
        </c:dLbls>
        <c:gapWidth val="150"/>
        <c:axId val="187251424"/>
        <c:axId val="18725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87251424"/>
        <c:axId val="187251032"/>
      </c:lineChart>
      <c:dateAx>
        <c:axId val="187251424"/>
        <c:scaling>
          <c:orientation val="minMax"/>
        </c:scaling>
        <c:delete val="1"/>
        <c:axPos val="b"/>
        <c:numFmt formatCode="ge" sourceLinked="1"/>
        <c:majorTickMark val="none"/>
        <c:minorTickMark val="none"/>
        <c:tickLblPos val="none"/>
        <c:crossAx val="187251032"/>
        <c:crosses val="autoZero"/>
        <c:auto val="1"/>
        <c:lblOffset val="100"/>
        <c:baseTimeUnit val="years"/>
      </c:dateAx>
      <c:valAx>
        <c:axId val="1872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112.33</c:v>
                </c:pt>
                <c:pt idx="1">
                  <c:v>113.1</c:v>
                </c:pt>
                <c:pt idx="2">
                  <c:v>114.57</c:v>
                </c:pt>
                <c:pt idx="3">
                  <c:v>113.78</c:v>
                </c:pt>
                <c:pt idx="4">
                  <c:v>119.68</c:v>
                </c:pt>
              </c:numCache>
            </c:numRef>
          </c:val>
        </c:ser>
        <c:dLbls>
          <c:showLegendKey val="0"/>
          <c:showVal val="0"/>
          <c:showCatName val="0"/>
          <c:showSerName val="0"/>
          <c:showPercent val="0"/>
          <c:showBubbleSize val="0"/>
        </c:dLbls>
        <c:gapWidth val="150"/>
        <c:axId val="187249464"/>
        <c:axId val="1872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87249464"/>
        <c:axId val="187247112"/>
      </c:lineChart>
      <c:dateAx>
        <c:axId val="187249464"/>
        <c:scaling>
          <c:orientation val="minMax"/>
        </c:scaling>
        <c:delete val="1"/>
        <c:axPos val="b"/>
        <c:numFmt formatCode="ge" sourceLinked="1"/>
        <c:majorTickMark val="none"/>
        <c:minorTickMark val="none"/>
        <c:tickLblPos val="none"/>
        <c:crossAx val="187247112"/>
        <c:crosses val="autoZero"/>
        <c:auto val="1"/>
        <c:lblOffset val="100"/>
        <c:baseTimeUnit val="years"/>
      </c:dateAx>
      <c:valAx>
        <c:axId val="1872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157.82</c:v>
                </c:pt>
                <c:pt idx="1">
                  <c:v>157.66</c:v>
                </c:pt>
                <c:pt idx="2">
                  <c:v>152.6</c:v>
                </c:pt>
                <c:pt idx="3">
                  <c:v>160.47999999999999</c:v>
                </c:pt>
                <c:pt idx="4">
                  <c:v>162.80000000000001</c:v>
                </c:pt>
              </c:numCache>
            </c:numRef>
          </c:val>
        </c:ser>
        <c:dLbls>
          <c:showLegendKey val="0"/>
          <c:showVal val="0"/>
          <c:showCatName val="0"/>
          <c:showSerName val="0"/>
          <c:showPercent val="0"/>
          <c:showBubbleSize val="0"/>
        </c:dLbls>
        <c:gapWidth val="150"/>
        <c:axId val="187245544"/>
        <c:axId val="18724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87245544"/>
        <c:axId val="187246328"/>
      </c:lineChart>
      <c:dateAx>
        <c:axId val="187245544"/>
        <c:scaling>
          <c:orientation val="minMax"/>
        </c:scaling>
        <c:delete val="1"/>
        <c:axPos val="b"/>
        <c:numFmt formatCode="ge" sourceLinked="1"/>
        <c:majorTickMark val="none"/>
        <c:minorTickMark val="none"/>
        <c:tickLblPos val="none"/>
        <c:crossAx val="187246328"/>
        <c:crosses val="autoZero"/>
        <c:auto val="1"/>
        <c:lblOffset val="100"/>
        <c:baseTimeUnit val="years"/>
      </c:dateAx>
      <c:valAx>
        <c:axId val="1872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232925</v>
      </c>
      <c r="AM8" s="47"/>
      <c r="AN8" s="47"/>
      <c r="AO8" s="47"/>
      <c r="AP8" s="47"/>
      <c r="AQ8" s="47"/>
      <c r="AR8" s="47"/>
      <c r="AS8" s="47"/>
      <c r="AT8" s="43">
        <f>データ!S6</f>
        <v>352.8</v>
      </c>
      <c r="AU8" s="43"/>
      <c r="AV8" s="43"/>
      <c r="AW8" s="43"/>
      <c r="AX8" s="43"/>
      <c r="AY8" s="43"/>
      <c r="AZ8" s="43"/>
      <c r="BA8" s="43"/>
      <c r="BB8" s="43">
        <f>データ!T6</f>
        <v>660.22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54.28</v>
      </c>
      <c r="J10" s="43"/>
      <c r="K10" s="43"/>
      <c r="L10" s="43"/>
      <c r="M10" s="43"/>
      <c r="N10" s="43"/>
      <c r="O10" s="43"/>
      <c r="P10" s="43">
        <f>データ!O6</f>
        <v>83.87</v>
      </c>
      <c r="Q10" s="43"/>
      <c r="R10" s="43"/>
      <c r="S10" s="43"/>
      <c r="T10" s="43"/>
      <c r="U10" s="43"/>
      <c r="V10" s="43"/>
      <c r="W10" s="43">
        <f>データ!P6</f>
        <v>89.78</v>
      </c>
      <c r="X10" s="43"/>
      <c r="Y10" s="43"/>
      <c r="Z10" s="43"/>
      <c r="AA10" s="43"/>
      <c r="AB10" s="43"/>
      <c r="AC10" s="43"/>
      <c r="AD10" s="47">
        <f>データ!Q6</f>
        <v>3477</v>
      </c>
      <c r="AE10" s="47"/>
      <c r="AF10" s="47"/>
      <c r="AG10" s="47"/>
      <c r="AH10" s="47"/>
      <c r="AI10" s="47"/>
      <c r="AJ10" s="47"/>
      <c r="AK10" s="2"/>
      <c r="AL10" s="47">
        <f>データ!U6</f>
        <v>194775</v>
      </c>
      <c r="AM10" s="47"/>
      <c r="AN10" s="47"/>
      <c r="AO10" s="47"/>
      <c r="AP10" s="47"/>
      <c r="AQ10" s="47"/>
      <c r="AR10" s="47"/>
      <c r="AS10" s="47"/>
      <c r="AT10" s="43">
        <f>データ!V6</f>
        <v>35.39</v>
      </c>
      <c r="AU10" s="43"/>
      <c r="AV10" s="43"/>
      <c r="AW10" s="43"/>
      <c r="AX10" s="43"/>
      <c r="AY10" s="43"/>
      <c r="AZ10" s="43"/>
      <c r="BA10" s="43"/>
      <c r="BB10" s="43">
        <f>データ!W6</f>
        <v>5503.67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342025</v>
      </c>
      <c r="D6" s="31">
        <f t="shared" si="3"/>
        <v>46</v>
      </c>
      <c r="E6" s="31">
        <f t="shared" si="3"/>
        <v>17</v>
      </c>
      <c r="F6" s="31">
        <f t="shared" si="3"/>
        <v>1</v>
      </c>
      <c r="G6" s="31">
        <f t="shared" si="3"/>
        <v>0</v>
      </c>
      <c r="H6" s="31" t="str">
        <f t="shared" si="3"/>
        <v>広島県　呉市</v>
      </c>
      <c r="I6" s="31" t="str">
        <f t="shared" si="3"/>
        <v>法適用</v>
      </c>
      <c r="J6" s="31" t="str">
        <f t="shared" si="3"/>
        <v>下水道事業</v>
      </c>
      <c r="K6" s="31" t="str">
        <f t="shared" si="3"/>
        <v>公共下水道</v>
      </c>
      <c r="L6" s="31" t="str">
        <f t="shared" si="3"/>
        <v>Ac1</v>
      </c>
      <c r="M6" s="32" t="str">
        <f t="shared" si="3"/>
        <v>-</v>
      </c>
      <c r="N6" s="32">
        <f t="shared" si="3"/>
        <v>54.28</v>
      </c>
      <c r="O6" s="32">
        <f t="shared" si="3"/>
        <v>83.87</v>
      </c>
      <c r="P6" s="32">
        <f t="shared" si="3"/>
        <v>89.78</v>
      </c>
      <c r="Q6" s="32">
        <f t="shared" si="3"/>
        <v>3477</v>
      </c>
      <c r="R6" s="32">
        <f t="shared" si="3"/>
        <v>232925</v>
      </c>
      <c r="S6" s="32">
        <f t="shared" si="3"/>
        <v>352.8</v>
      </c>
      <c r="T6" s="32">
        <f t="shared" si="3"/>
        <v>660.22</v>
      </c>
      <c r="U6" s="32">
        <f t="shared" si="3"/>
        <v>194775</v>
      </c>
      <c r="V6" s="32">
        <f t="shared" si="3"/>
        <v>35.39</v>
      </c>
      <c r="W6" s="32">
        <f t="shared" si="3"/>
        <v>5503.67</v>
      </c>
      <c r="X6" s="33">
        <f>IF(X7="",NA(),X7)</f>
        <v>106.24</v>
      </c>
      <c r="Y6" s="33">
        <f t="shared" ref="Y6:AG6" si="4">IF(Y7="",NA(),Y7)</f>
        <v>107.09</v>
      </c>
      <c r="Z6" s="33">
        <f t="shared" si="4"/>
        <v>103.95</v>
      </c>
      <c r="AA6" s="33">
        <f t="shared" si="4"/>
        <v>105.11</v>
      </c>
      <c r="AB6" s="33">
        <f t="shared" si="4"/>
        <v>108.11</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222.39</v>
      </c>
      <c r="AU6" s="33">
        <f t="shared" ref="AU6:BC6" si="6">IF(AU7="",NA(),AU7)</f>
        <v>185.47</v>
      </c>
      <c r="AV6" s="33">
        <f t="shared" si="6"/>
        <v>182.81</v>
      </c>
      <c r="AW6" s="33">
        <f t="shared" si="6"/>
        <v>44.67</v>
      </c>
      <c r="AX6" s="33">
        <f t="shared" si="6"/>
        <v>49.6</v>
      </c>
      <c r="AY6" s="33">
        <f t="shared" si="6"/>
        <v>191.62</v>
      </c>
      <c r="AZ6" s="33">
        <f t="shared" si="6"/>
        <v>184.15</v>
      </c>
      <c r="BA6" s="33">
        <f t="shared" si="6"/>
        <v>205.35</v>
      </c>
      <c r="BB6" s="33">
        <f t="shared" si="6"/>
        <v>52.63</v>
      </c>
      <c r="BC6" s="33">
        <f t="shared" si="6"/>
        <v>54.09</v>
      </c>
      <c r="BD6" s="32" t="str">
        <f>IF(BD7="","",IF(BD7="-","【-】","【"&amp;SUBSTITUTE(TEXT(BD7,"#,##0.00"),"-","△")&amp;"】"))</f>
        <v>【57.41】</v>
      </c>
      <c r="BE6" s="33">
        <f>IF(BE7="",NA(),BE7)</f>
        <v>645.13</v>
      </c>
      <c r="BF6" s="33">
        <f t="shared" ref="BF6:BN6" si="7">IF(BF7="",NA(),BF7)</f>
        <v>619.69000000000005</v>
      </c>
      <c r="BG6" s="33">
        <f t="shared" si="7"/>
        <v>629.20000000000005</v>
      </c>
      <c r="BH6" s="33">
        <f t="shared" si="7"/>
        <v>603.74</v>
      </c>
      <c r="BI6" s="33">
        <f t="shared" si="7"/>
        <v>559.02</v>
      </c>
      <c r="BJ6" s="33">
        <f t="shared" si="7"/>
        <v>959.1</v>
      </c>
      <c r="BK6" s="33">
        <f t="shared" si="7"/>
        <v>941.18</v>
      </c>
      <c r="BL6" s="33">
        <f t="shared" si="7"/>
        <v>893.45</v>
      </c>
      <c r="BM6" s="33">
        <f t="shared" si="7"/>
        <v>843.57</v>
      </c>
      <c r="BN6" s="33">
        <f t="shared" si="7"/>
        <v>845.86</v>
      </c>
      <c r="BO6" s="32" t="str">
        <f>IF(BO7="","",IF(BO7="-","【-】","【"&amp;SUBSTITUTE(TEXT(BO7,"#,##0.00"),"-","△")&amp;"】"))</f>
        <v>【763.62】</v>
      </c>
      <c r="BP6" s="33">
        <f>IF(BP7="",NA(),BP7)</f>
        <v>112.33</v>
      </c>
      <c r="BQ6" s="33">
        <f t="shared" ref="BQ6:BY6" si="8">IF(BQ7="",NA(),BQ7)</f>
        <v>113.1</v>
      </c>
      <c r="BR6" s="33">
        <f t="shared" si="8"/>
        <v>114.57</v>
      </c>
      <c r="BS6" s="33">
        <f t="shared" si="8"/>
        <v>113.78</v>
      </c>
      <c r="BT6" s="33">
        <f t="shared" si="8"/>
        <v>119.68</v>
      </c>
      <c r="BU6" s="33">
        <f t="shared" si="8"/>
        <v>93.53</v>
      </c>
      <c r="BV6" s="33">
        <f t="shared" si="8"/>
        <v>93.55</v>
      </c>
      <c r="BW6" s="33">
        <f t="shared" si="8"/>
        <v>95.24</v>
      </c>
      <c r="BX6" s="33">
        <f t="shared" si="8"/>
        <v>99.86</v>
      </c>
      <c r="BY6" s="33">
        <f t="shared" si="8"/>
        <v>101.88</v>
      </c>
      <c r="BZ6" s="32" t="str">
        <f>IF(BZ7="","",IF(BZ7="-","【-】","【"&amp;SUBSTITUTE(TEXT(BZ7,"#,##0.00"),"-","△")&amp;"】"))</f>
        <v>【98.53】</v>
      </c>
      <c r="CA6" s="33">
        <f>IF(CA7="",NA(),CA7)</f>
        <v>157.82</v>
      </c>
      <c r="CB6" s="33">
        <f t="shared" ref="CB6:CJ6" si="9">IF(CB7="",NA(),CB7)</f>
        <v>157.66</v>
      </c>
      <c r="CC6" s="33">
        <f t="shared" si="9"/>
        <v>152.6</v>
      </c>
      <c r="CD6" s="33">
        <f t="shared" si="9"/>
        <v>160.47999999999999</v>
      </c>
      <c r="CE6" s="33">
        <f t="shared" si="9"/>
        <v>162.80000000000001</v>
      </c>
      <c r="CF6" s="33">
        <f t="shared" si="9"/>
        <v>152.28</v>
      </c>
      <c r="CG6" s="33">
        <f t="shared" si="9"/>
        <v>153.24</v>
      </c>
      <c r="CH6" s="33">
        <f t="shared" si="9"/>
        <v>150.75</v>
      </c>
      <c r="CI6" s="33">
        <f t="shared" si="9"/>
        <v>147.29</v>
      </c>
      <c r="CJ6" s="33">
        <f t="shared" si="9"/>
        <v>143.15</v>
      </c>
      <c r="CK6" s="32" t="str">
        <f>IF(CK7="","",IF(CK7="-","【-】","【"&amp;SUBSTITUTE(TEXT(CK7,"#,##0.00"),"-","△")&amp;"】"))</f>
        <v>【139.70】</v>
      </c>
      <c r="CL6" s="33">
        <f>IF(CL7="",NA(),CL7)</f>
        <v>58.31</v>
      </c>
      <c r="CM6" s="33">
        <f t="shared" ref="CM6:CU6" si="10">IF(CM7="",NA(),CM7)</f>
        <v>61.11</v>
      </c>
      <c r="CN6" s="33">
        <f t="shared" si="10"/>
        <v>58.87</v>
      </c>
      <c r="CO6" s="33">
        <f t="shared" si="10"/>
        <v>57.08</v>
      </c>
      <c r="CP6" s="33">
        <f t="shared" si="10"/>
        <v>57.11</v>
      </c>
      <c r="CQ6" s="33">
        <f t="shared" si="10"/>
        <v>61.64</v>
      </c>
      <c r="CR6" s="33">
        <f t="shared" si="10"/>
        <v>61.73</v>
      </c>
      <c r="CS6" s="33">
        <f t="shared" si="10"/>
        <v>61.1</v>
      </c>
      <c r="CT6" s="33">
        <f t="shared" si="10"/>
        <v>61.03</v>
      </c>
      <c r="CU6" s="33">
        <f t="shared" si="10"/>
        <v>62.5</v>
      </c>
      <c r="CV6" s="32" t="str">
        <f>IF(CV7="","",IF(CV7="-","【-】","【"&amp;SUBSTITUTE(TEXT(CV7,"#,##0.00"),"-","△")&amp;"】"))</f>
        <v>【60.01】</v>
      </c>
      <c r="CW6" s="33">
        <f>IF(CW7="",NA(),CW7)</f>
        <v>95.56</v>
      </c>
      <c r="CX6" s="33">
        <f t="shared" ref="CX6:DF6" si="11">IF(CX7="",NA(),CX7)</f>
        <v>95.75</v>
      </c>
      <c r="CY6" s="33">
        <f t="shared" si="11"/>
        <v>95.78</v>
      </c>
      <c r="CZ6" s="33">
        <f t="shared" si="11"/>
        <v>96.96</v>
      </c>
      <c r="DA6" s="33">
        <f t="shared" si="11"/>
        <v>97.18</v>
      </c>
      <c r="DB6" s="33">
        <f t="shared" si="11"/>
        <v>93.1</v>
      </c>
      <c r="DC6" s="33">
        <f t="shared" si="11"/>
        <v>93.1</v>
      </c>
      <c r="DD6" s="33">
        <f t="shared" si="11"/>
        <v>93.47</v>
      </c>
      <c r="DE6" s="33">
        <f t="shared" si="11"/>
        <v>93.83</v>
      </c>
      <c r="DF6" s="33">
        <f t="shared" si="11"/>
        <v>93.88</v>
      </c>
      <c r="DG6" s="32" t="str">
        <f>IF(DG7="","",IF(DG7="-","【-】","【"&amp;SUBSTITUTE(TEXT(DG7,"#,##0.00"),"-","△")&amp;"】"))</f>
        <v>【94.73】</v>
      </c>
      <c r="DH6" s="33">
        <f>IF(DH7="",NA(),DH7)</f>
        <v>21.88</v>
      </c>
      <c r="DI6" s="33">
        <f t="shared" ref="DI6:DQ6" si="12">IF(DI7="",NA(),DI7)</f>
        <v>22.9</v>
      </c>
      <c r="DJ6" s="33">
        <f t="shared" si="12"/>
        <v>24.09</v>
      </c>
      <c r="DK6" s="33">
        <f t="shared" si="12"/>
        <v>44.91</v>
      </c>
      <c r="DL6" s="33">
        <f t="shared" si="12"/>
        <v>46.82</v>
      </c>
      <c r="DM6" s="33">
        <f t="shared" si="12"/>
        <v>14.17</v>
      </c>
      <c r="DN6" s="33">
        <f t="shared" si="12"/>
        <v>15.36</v>
      </c>
      <c r="DO6" s="33">
        <f t="shared" si="12"/>
        <v>16.57</v>
      </c>
      <c r="DP6" s="33">
        <f t="shared" si="12"/>
        <v>28.06</v>
      </c>
      <c r="DQ6" s="33">
        <f t="shared" si="12"/>
        <v>29.48</v>
      </c>
      <c r="DR6" s="32" t="str">
        <f>IF(DR7="","",IF(DR7="-","【-】","【"&amp;SUBSTITUTE(TEXT(DR7,"#,##0.00"),"-","△")&amp;"】"))</f>
        <v>【36.85】</v>
      </c>
      <c r="DS6" s="33">
        <f>IF(DS7="",NA(),DS7)</f>
        <v>1.25</v>
      </c>
      <c r="DT6" s="33">
        <f t="shared" ref="DT6:EB6" si="13">IF(DT7="",NA(),DT7)</f>
        <v>1.53</v>
      </c>
      <c r="DU6" s="33">
        <f t="shared" si="13"/>
        <v>1.62</v>
      </c>
      <c r="DV6" s="33">
        <f t="shared" si="13"/>
        <v>1.81</v>
      </c>
      <c r="DW6" s="33">
        <f t="shared" si="13"/>
        <v>0.77</v>
      </c>
      <c r="DX6" s="33">
        <f t="shared" si="13"/>
        <v>2.36</v>
      </c>
      <c r="DY6" s="33">
        <f t="shared" si="13"/>
        <v>2.81</v>
      </c>
      <c r="DZ6" s="33">
        <f t="shared" si="13"/>
        <v>3.11</v>
      </c>
      <c r="EA6" s="33">
        <f t="shared" si="13"/>
        <v>3.32</v>
      </c>
      <c r="EB6" s="33">
        <f t="shared" si="13"/>
        <v>3.89</v>
      </c>
      <c r="EC6" s="32" t="str">
        <f>IF(EC7="","",IF(EC7="-","【-】","【"&amp;SUBSTITUTE(TEXT(EC7,"#,##0.00"),"-","△")&amp;"】"))</f>
        <v>【4.56】</v>
      </c>
      <c r="ED6" s="33">
        <f>IF(ED7="",NA(),ED7)</f>
        <v>0.28999999999999998</v>
      </c>
      <c r="EE6" s="33">
        <f t="shared" ref="EE6:EM6" si="14">IF(EE7="",NA(),EE7)</f>
        <v>0.28999999999999998</v>
      </c>
      <c r="EF6" s="33">
        <f t="shared" si="14"/>
        <v>0.28999999999999998</v>
      </c>
      <c r="EG6" s="33">
        <f t="shared" si="14"/>
        <v>0.1</v>
      </c>
      <c r="EH6" s="33">
        <f t="shared" si="14"/>
        <v>0.14000000000000001</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342025</v>
      </c>
      <c r="D7" s="35">
        <v>46</v>
      </c>
      <c r="E7" s="35">
        <v>17</v>
      </c>
      <c r="F7" s="35">
        <v>1</v>
      </c>
      <c r="G7" s="35">
        <v>0</v>
      </c>
      <c r="H7" s="35" t="s">
        <v>95</v>
      </c>
      <c r="I7" s="35" t="s">
        <v>96</v>
      </c>
      <c r="J7" s="35" t="s">
        <v>97</v>
      </c>
      <c r="K7" s="35" t="s">
        <v>98</v>
      </c>
      <c r="L7" s="35" t="s">
        <v>99</v>
      </c>
      <c r="M7" s="36" t="s">
        <v>100</v>
      </c>
      <c r="N7" s="36">
        <v>54.28</v>
      </c>
      <c r="O7" s="36">
        <v>83.87</v>
      </c>
      <c r="P7" s="36">
        <v>89.78</v>
      </c>
      <c r="Q7" s="36">
        <v>3477</v>
      </c>
      <c r="R7" s="36">
        <v>232925</v>
      </c>
      <c r="S7" s="36">
        <v>352.8</v>
      </c>
      <c r="T7" s="36">
        <v>660.22</v>
      </c>
      <c r="U7" s="36">
        <v>194775</v>
      </c>
      <c r="V7" s="36">
        <v>35.39</v>
      </c>
      <c r="W7" s="36">
        <v>5503.67</v>
      </c>
      <c r="X7" s="36">
        <v>106.24</v>
      </c>
      <c r="Y7" s="36">
        <v>107.09</v>
      </c>
      <c r="Z7" s="36">
        <v>103.95</v>
      </c>
      <c r="AA7" s="36">
        <v>105.11</v>
      </c>
      <c r="AB7" s="36">
        <v>108.11</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222.39</v>
      </c>
      <c r="AU7" s="36">
        <v>185.47</v>
      </c>
      <c r="AV7" s="36">
        <v>182.81</v>
      </c>
      <c r="AW7" s="36">
        <v>44.67</v>
      </c>
      <c r="AX7" s="36">
        <v>49.6</v>
      </c>
      <c r="AY7" s="36">
        <v>191.62</v>
      </c>
      <c r="AZ7" s="36">
        <v>184.15</v>
      </c>
      <c r="BA7" s="36">
        <v>205.35</v>
      </c>
      <c r="BB7" s="36">
        <v>52.63</v>
      </c>
      <c r="BC7" s="36">
        <v>54.09</v>
      </c>
      <c r="BD7" s="36">
        <v>57.41</v>
      </c>
      <c r="BE7" s="36">
        <v>645.13</v>
      </c>
      <c r="BF7" s="36">
        <v>619.69000000000005</v>
      </c>
      <c r="BG7" s="36">
        <v>629.20000000000005</v>
      </c>
      <c r="BH7" s="36">
        <v>603.74</v>
      </c>
      <c r="BI7" s="36">
        <v>559.02</v>
      </c>
      <c r="BJ7" s="36">
        <v>959.1</v>
      </c>
      <c r="BK7" s="36">
        <v>941.18</v>
      </c>
      <c r="BL7" s="36">
        <v>893.45</v>
      </c>
      <c r="BM7" s="36">
        <v>843.57</v>
      </c>
      <c r="BN7" s="36">
        <v>845.86</v>
      </c>
      <c r="BO7" s="36">
        <v>763.62</v>
      </c>
      <c r="BP7" s="36">
        <v>112.33</v>
      </c>
      <c r="BQ7" s="36">
        <v>113.1</v>
      </c>
      <c r="BR7" s="36">
        <v>114.57</v>
      </c>
      <c r="BS7" s="36">
        <v>113.78</v>
      </c>
      <c r="BT7" s="36">
        <v>119.68</v>
      </c>
      <c r="BU7" s="36">
        <v>93.53</v>
      </c>
      <c r="BV7" s="36">
        <v>93.55</v>
      </c>
      <c r="BW7" s="36">
        <v>95.24</v>
      </c>
      <c r="BX7" s="36">
        <v>99.86</v>
      </c>
      <c r="BY7" s="36">
        <v>101.88</v>
      </c>
      <c r="BZ7" s="36">
        <v>98.53</v>
      </c>
      <c r="CA7" s="36">
        <v>157.82</v>
      </c>
      <c r="CB7" s="36">
        <v>157.66</v>
      </c>
      <c r="CC7" s="36">
        <v>152.6</v>
      </c>
      <c r="CD7" s="36">
        <v>160.47999999999999</v>
      </c>
      <c r="CE7" s="36">
        <v>162.80000000000001</v>
      </c>
      <c r="CF7" s="36">
        <v>152.28</v>
      </c>
      <c r="CG7" s="36">
        <v>153.24</v>
      </c>
      <c r="CH7" s="36">
        <v>150.75</v>
      </c>
      <c r="CI7" s="36">
        <v>147.29</v>
      </c>
      <c r="CJ7" s="36">
        <v>143.15</v>
      </c>
      <c r="CK7" s="36">
        <v>139.69999999999999</v>
      </c>
      <c r="CL7" s="36">
        <v>58.31</v>
      </c>
      <c r="CM7" s="36">
        <v>61.11</v>
      </c>
      <c r="CN7" s="36">
        <v>58.87</v>
      </c>
      <c r="CO7" s="36">
        <v>57.08</v>
      </c>
      <c r="CP7" s="36">
        <v>57.11</v>
      </c>
      <c r="CQ7" s="36">
        <v>61.64</v>
      </c>
      <c r="CR7" s="36">
        <v>61.73</v>
      </c>
      <c r="CS7" s="36">
        <v>61.1</v>
      </c>
      <c r="CT7" s="36">
        <v>61.03</v>
      </c>
      <c r="CU7" s="36">
        <v>62.5</v>
      </c>
      <c r="CV7" s="36">
        <v>60.01</v>
      </c>
      <c r="CW7" s="36">
        <v>95.56</v>
      </c>
      <c r="CX7" s="36">
        <v>95.75</v>
      </c>
      <c r="CY7" s="36">
        <v>95.78</v>
      </c>
      <c r="CZ7" s="36">
        <v>96.96</v>
      </c>
      <c r="DA7" s="36">
        <v>97.18</v>
      </c>
      <c r="DB7" s="36">
        <v>93.1</v>
      </c>
      <c r="DC7" s="36">
        <v>93.1</v>
      </c>
      <c r="DD7" s="36">
        <v>93.47</v>
      </c>
      <c r="DE7" s="36">
        <v>93.83</v>
      </c>
      <c r="DF7" s="36">
        <v>93.88</v>
      </c>
      <c r="DG7" s="36">
        <v>94.73</v>
      </c>
      <c r="DH7" s="36">
        <v>21.88</v>
      </c>
      <c r="DI7" s="36">
        <v>22.9</v>
      </c>
      <c r="DJ7" s="36">
        <v>24.09</v>
      </c>
      <c r="DK7" s="36">
        <v>44.91</v>
      </c>
      <c r="DL7" s="36">
        <v>46.82</v>
      </c>
      <c r="DM7" s="36">
        <v>14.17</v>
      </c>
      <c r="DN7" s="36">
        <v>15.36</v>
      </c>
      <c r="DO7" s="36">
        <v>16.57</v>
      </c>
      <c r="DP7" s="36">
        <v>28.06</v>
      </c>
      <c r="DQ7" s="36">
        <v>29.48</v>
      </c>
      <c r="DR7" s="36">
        <v>36.85</v>
      </c>
      <c r="DS7" s="36">
        <v>1.25</v>
      </c>
      <c r="DT7" s="36">
        <v>1.53</v>
      </c>
      <c r="DU7" s="36">
        <v>1.62</v>
      </c>
      <c r="DV7" s="36">
        <v>1.81</v>
      </c>
      <c r="DW7" s="36">
        <v>0.77</v>
      </c>
      <c r="DX7" s="36">
        <v>2.36</v>
      </c>
      <c r="DY7" s="36">
        <v>2.81</v>
      </c>
      <c r="DZ7" s="36">
        <v>3.11</v>
      </c>
      <c r="EA7" s="36">
        <v>3.32</v>
      </c>
      <c r="EB7" s="36">
        <v>3.89</v>
      </c>
      <c r="EC7" s="36">
        <v>4.5599999999999996</v>
      </c>
      <c r="ED7" s="36">
        <v>0.28999999999999998</v>
      </c>
      <c r="EE7" s="36">
        <v>0.28999999999999998</v>
      </c>
      <c r="EF7" s="36">
        <v>0.28999999999999998</v>
      </c>
      <c r="EG7" s="36">
        <v>0.1</v>
      </c>
      <c r="EH7" s="36">
        <v>0.14000000000000001</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ｵｶﾞﾜ ｱﾂｼ</cp:lastModifiedBy>
  <cp:lastPrinted>2017-02-13T00:36:29Z</cp:lastPrinted>
  <dcterms:created xsi:type="dcterms:W3CDTF">2017-02-08T02:37:01Z</dcterms:created>
  <dcterms:modified xsi:type="dcterms:W3CDTF">2017-02-13T01:53:28Z</dcterms:modified>
  <cp:category/>
</cp:coreProperties>
</file>