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総務省）\H26 経営比較分析表\20160224公表データ\"/>
    </mc:Choice>
  </mc:AlternateContent>
  <workbookProtection workbookPassword="B501" lockStructure="1"/>
  <bookViews>
    <workbookView xWindow="0" yWindow="0" windowWidth="20490" windowHeight="66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<sst xmlns="http://schemas.openxmlformats.org/spreadsheetml/2006/main" count="221" uniqueCount="110">
  <si>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</si>
  <si>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</si>
  <si>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</si>
  <si>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</si>
  <si>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</si>
  <si>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</si>
  <si>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</si>
  <si>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</si>
  <si>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</si>
  <si>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</si>
  <si>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</si>
  <si>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</si>
  <si>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</si>
  <si>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</si>
  <si>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</si>
  <si>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</si>
  <si>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</si>
  <si>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</si>
  <si>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</si>
  <si>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</si>
  <si>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</si>
  <si>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</si>
  <si>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</si>
  <si>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</si>
  <si>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</si>
  <si>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</si>
  <si>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</si>
  <si>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</si>
  <si>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</si>
  <si>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</si>
  <si>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</si>
  <si>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</si>
  <si>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</si>
  <si>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</si>
  <si>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</si>
  <si>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</si>
  <si>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</si>
  <si>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</si>
  <si>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</si>
  <si>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</si>
  <si>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</si>
  <si>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</si>
  <si>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</si>
  <si>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</si>
  <si>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</si>
  <si>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</si>
  <si>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</si>
  <si>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</si>
  <si>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</si>
  <si>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</si>
  <si>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</si>
  <si>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</si>
  <si>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</si>
  <si>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</si>
  <si>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</si>
  <si>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</si>
  <si>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</si>
  <si>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</si>
  <si>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</si>
  <si>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</si>
  <si>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</si>
  <si>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</si>
  <si>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</si>
  <si>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</si>
  <si>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</si>
  <si>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</si>
  <si>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</si>
  <si>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</si>
  <si>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</si>
  <si>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</si>
  <si>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</si>
  <si>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</si>
  <si>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</si>
  <si>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</si>
  <si>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</si>
  <si>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</si>
  <si>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</si>
  <si>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</si>
  <si>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</si>
  <si>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</si>
  <si>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</si>
  <si>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</si>
  <si>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</si>
  <si>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</si>
  <si>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</si>
  <si>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</si>
  <si>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</si>
  <si>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</si>
  <si>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</si>
  <si>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</si>
  <si>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</si>
  <si>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</si>
  <si>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</si>
  <si>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</si>
  <si>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</si>
  <si>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</si>
  <si>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</si>
  <si>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</si>
  <si>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</si>
  <si>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</si>
  <si>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</si>
  <si>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</si>
  <si>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</si>
  <si>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</si>
  <si>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</si>
  <si>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</si>
  <si>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</si>
  <si>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平成12年供用開始から18年経過，法定耐用年数を経過した管渠はありません。</t>
    <rPh sb="20" eb="22">
      <t>ホウテイ</t>
    </rPh>
    <rPh sb="22" eb="24">
      <t>タイヨウ</t>
    </rPh>
    <rPh sb="24" eb="26">
      <t>ネンスウ</t>
    </rPh>
    <rPh sb="27" eb="29">
      <t>ケイカ</t>
    </rPh>
    <rPh sb="31" eb="33">
      <t>カンキョ</t>
    </rPh>
    <phoneticPr fontId="4"/>
  </si>
  <si>
    <t xml:space="preserve">
●　収益的収支比率が100%未満の赤字で推移して
　いる。
【要因と今後の取組】
　当該事業は，市内3地区の漁業集落における，し尿や生活雑排水等の汚水を処理する，区域内人口1,892人（H26年度末）の規模です。
　その経営は，経常的な経費を使用料収入だけでは賄えないため，不足分は公費（税金）で補てん（負担割合約９割）している状況です。
　引き続き接続率の向上による使用料収入の確保に努めます。</t>
    <rPh sb="3" eb="6">
      <t>シュウエキテキ</t>
    </rPh>
    <rPh sb="6" eb="8">
      <t>シュウシ</t>
    </rPh>
    <rPh sb="8" eb="10">
      <t>ヒリツ</t>
    </rPh>
    <rPh sb="15" eb="17">
      <t>ミマン</t>
    </rPh>
    <rPh sb="18" eb="20">
      <t>アカジ</t>
    </rPh>
    <rPh sb="21" eb="23">
      <t>スイイ</t>
    </rPh>
    <rPh sb="33" eb="35">
      <t>ヨウイン</t>
    </rPh>
    <rPh sb="36" eb="38">
      <t>コンゴ</t>
    </rPh>
    <rPh sb="39" eb="41">
      <t>トリクミ</t>
    </rPh>
    <rPh sb="44" eb="46">
      <t>トウガイ</t>
    </rPh>
    <rPh sb="46" eb="48">
      <t>ジギョウ</t>
    </rPh>
    <rPh sb="50" eb="52">
      <t>シナイ</t>
    </rPh>
    <rPh sb="53" eb="55">
      <t>チク</t>
    </rPh>
    <rPh sb="56" eb="58">
      <t>ギョギョウ</t>
    </rPh>
    <rPh sb="58" eb="60">
      <t>シュウラク</t>
    </rPh>
    <rPh sb="66" eb="67">
      <t>ニョウ</t>
    </rPh>
    <rPh sb="68" eb="70">
      <t>セイカツ</t>
    </rPh>
    <rPh sb="70" eb="71">
      <t>ザツ</t>
    </rPh>
    <rPh sb="73" eb="74">
      <t>トウ</t>
    </rPh>
    <rPh sb="75" eb="77">
      <t>オスイ</t>
    </rPh>
    <rPh sb="78" eb="80">
      <t>ショリ</t>
    </rPh>
    <rPh sb="83" eb="86">
      <t>クイキナイ</t>
    </rPh>
    <rPh sb="86" eb="88">
      <t>ジンコウ</t>
    </rPh>
    <rPh sb="93" eb="94">
      <t>ニン</t>
    </rPh>
    <rPh sb="98" eb="101">
      <t>ネンドマツ</t>
    </rPh>
    <rPh sb="103" eb="105">
      <t>キボ</t>
    </rPh>
    <rPh sb="112" eb="114">
      <t>ケイエイ</t>
    </rPh>
    <rPh sb="154" eb="156">
      <t>フタン</t>
    </rPh>
    <rPh sb="156" eb="158">
      <t>ワリアイ</t>
    </rPh>
    <rPh sb="158" eb="159">
      <t>ヤク</t>
    </rPh>
    <rPh sb="160" eb="161">
      <t>ワリ</t>
    </rPh>
    <rPh sb="166" eb="168">
      <t>ジョウキョウ</t>
    </rPh>
    <rPh sb="173" eb="174">
      <t>ヒ</t>
    </rPh>
    <rPh sb="175" eb="176">
      <t>ツヅ</t>
    </rPh>
    <rPh sb="177" eb="179">
      <t>セツゾク</t>
    </rPh>
    <rPh sb="179" eb="180">
      <t>リツ</t>
    </rPh>
    <rPh sb="181" eb="183">
      <t>コウジョウ</t>
    </rPh>
    <rPh sb="186" eb="189">
      <t>シヨウリョウ</t>
    </rPh>
    <rPh sb="189" eb="191">
      <t>シュウニュウ</t>
    </rPh>
    <rPh sb="192" eb="194">
      <t>カクホ</t>
    </rPh>
    <rPh sb="195" eb="196">
      <t>ツト</t>
    </rPh>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</si>
  <si>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
　</t>
    <rPh sb="1" eb="4">
      <t>ゲスイドウ</t>
    </rPh>
    <rPh sb="10" eb="11">
      <t>トウ</t>
    </rPh>
    <rPh sb="21" eb="22">
      <t>キワ</t>
    </rPh>
    <rPh sb="24" eb="27">
      <t>コウキョウセイ</t>
    </rPh>
    <rPh sb="28" eb="29">
      <t>タカ</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</si>
</sst>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084192"/>
        <c:axId val="16308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63084192"/>
        <c:axId val="163084584"/>
      </c:lineChart>
      <c:dateAx>
        <c:axId val="163084192"/>
        <c:scaling>
          <c:orientation val="minMax"/>
        </c:scaling>
        <c:delete val="1"/>
        <c:axPos val="b"/>
        <c:numFmt formatCode="ge" sourceLinked="1"/>
        <c:majorTickMark val="none"/>
        <c:minorTickMark val="none"/>
        <c:tickLblPos val="none"/>
        <c:crossAx val="163084584"/>
        <c:crosses val="autoZero"/>
        <c:auto val="1"/>
        <c:lblOffset val="100"/>
        <c:baseTimeUnit val="years"/>
      </c:dateAx>
      <c:valAx>
        <c:axId val="1630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31.15</c:v>
                </c:pt>
                <c:pt idx="1">
                  <c:v>26.96</c:v>
                </c:pt>
                <c:pt idx="2">
                  <c:v>26.96</c:v>
                </c:pt>
                <c:pt idx="3">
                  <c:v>32.72</c:v>
                </c:pt>
                <c:pt idx="4">
                  <c:v>32.72</c:v>
                </c:pt>
              </c:numCache>
            </c:numRef>
          </c:val>
        </c:ser>
        <c:dLbls>
          <c:showLegendKey val="0"/>
          <c:showVal val="0"/>
          <c:showCatName val="0"/>
          <c:showSerName val="0"/>
          <c:showPercent val="0"/>
          <c:showBubbleSize val="0"/>
        </c:dLbls>
        <c:gapWidth val="150"/>
        <c:axId val="225958640"/>
        <c:axId val="22596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225958640"/>
        <c:axId val="225962168"/>
      </c:lineChart>
      <c:dateAx>
        <c:axId val="225958640"/>
        <c:scaling>
          <c:orientation val="minMax"/>
        </c:scaling>
        <c:delete val="1"/>
        <c:axPos val="b"/>
        <c:numFmt formatCode="ge" sourceLinked="1"/>
        <c:majorTickMark val="none"/>
        <c:minorTickMark val="none"/>
        <c:tickLblPos val="none"/>
        <c:crossAx val="225962168"/>
        <c:crosses val="autoZero"/>
        <c:auto val="1"/>
        <c:lblOffset val="100"/>
        <c:baseTimeUnit val="years"/>
      </c:dateAx>
      <c:valAx>
        <c:axId val="2259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5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58.49</c:v>
                </c:pt>
                <c:pt idx="1">
                  <c:v>59.41</c:v>
                </c:pt>
                <c:pt idx="2">
                  <c:v>59.67</c:v>
                </c:pt>
                <c:pt idx="3">
                  <c:v>30.42</c:v>
                </c:pt>
                <c:pt idx="4">
                  <c:v>39.380000000000003</c:v>
                </c:pt>
              </c:numCache>
            </c:numRef>
          </c:val>
        </c:ser>
        <c:dLbls>
          <c:showLegendKey val="0"/>
          <c:showVal val="0"/>
          <c:showCatName val="0"/>
          <c:showSerName val="0"/>
          <c:showPercent val="0"/>
          <c:showBubbleSize val="0"/>
        </c:dLbls>
        <c:gapWidth val="150"/>
        <c:axId val="225960208"/>
        <c:axId val="22596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225960208"/>
        <c:axId val="225960600"/>
      </c:lineChart>
      <c:dateAx>
        <c:axId val="225960208"/>
        <c:scaling>
          <c:orientation val="minMax"/>
        </c:scaling>
        <c:delete val="1"/>
        <c:axPos val="b"/>
        <c:numFmt formatCode="ge" sourceLinked="1"/>
        <c:majorTickMark val="none"/>
        <c:minorTickMark val="none"/>
        <c:tickLblPos val="none"/>
        <c:crossAx val="225960600"/>
        <c:crosses val="autoZero"/>
        <c:auto val="1"/>
        <c:lblOffset val="100"/>
        <c:baseTimeUnit val="years"/>
      </c:dateAx>
      <c:valAx>
        <c:axId val="22596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152.15</c:v>
                </c:pt>
                <c:pt idx="1">
                  <c:v>151.82</c:v>
                </c:pt>
                <c:pt idx="2">
                  <c:v>159.66999999999999</c:v>
                </c:pt>
                <c:pt idx="3">
                  <c:v>91.07</c:v>
                </c:pt>
                <c:pt idx="4">
                  <c:v>96.48</c:v>
                </c:pt>
              </c:numCache>
            </c:numRef>
          </c:val>
        </c:ser>
        <c:dLbls>
          <c:showLegendKey val="0"/>
          <c:showVal val="0"/>
          <c:showCatName val="0"/>
          <c:showSerName val="0"/>
          <c:showPercent val="0"/>
          <c:showBubbleSize val="0"/>
        </c:dLbls>
        <c:gapWidth val="150"/>
        <c:axId val="163085760"/>
        <c:axId val="16308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85760"/>
        <c:axId val="163086152"/>
      </c:lineChart>
      <c:dateAx>
        <c:axId val="163085760"/>
        <c:scaling>
          <c:orientation val="minMax"/>
        </c:scaling>
        <c:delete val="1"/>
        <c:axPos val="b"/>
        <c:numFmt formatCode="ge" sourceLinked="1"/>
        <c:majorTickMark val="none"/>
        <c:minorTickMark val="none"/>
        <c:tickLblPos val="none"/>
        <c:crossAx val="163086152"/>
        <c:crosses val="autoZero"/>
        <c:auto val="1"/>
        <c:lblOffset val="100"/>
        <c:baseTimeUnit val="years"/>
      </c:dateAx>
      <c:valAx>
        <c:axId val="16308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831416"/>
        <c:axId val="22583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831416"/>
        <c:axId val="225834552"/>
      </c:lineChart>
      <c:dateAx>
        <c:axId val="225831416"/>
        <c:scaling>
          <c:orientation val="minMax"/>
        </c:scaling>
        <c:delete val="1"/>
        <c:axPos val="b"/>
        <c:numFmt formatCode="ge" sourceLinked="1"/>
        <c:majorTickMark val="none"/>
        <c:minorTickMark val="none"/>
        <c:tickLblPos val="none"/>
        <c:crossAx val="225834552"/>
        <c:crosses val="autoZero"/>
        <c:auto val="1"/>
        <c:lblOffset val="100"/>
        <c:baseTimeUnit val="years"/>
      </c:dateAx>
      <c:valAx>
        <c:axId val="22583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831024"/>
        <c:axId val="2258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831024"/>
        <c:axId val="225828672"/>
      </c:lineChart>
      <c:dateAx>
        <c:axId val="225831024"/>
        <c:scaling>
          <c:orientation val="minMax"/>
        </c:scaling>
        <c:delete val="1"/>
        <c:axPos val="b"/>
        <c:numFmt formatCode="ge" sourceLinked="1"/>
        <c:majorTickMark val="none"/>
        <c:minorTickMark val="none"/>
        <c:tickLblPos val="none"/>
        <c:crossAx val="225828672"/>
        <c:crosses val="autoZero"/>
        <c:auto val="1"/>
        <c:lblOffset val="100"/>
        <c:baseTimeUnit val="years"/>
      </c:dateAx>
      <c:valAx>
        <c:axId val="2258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832200"/>
        <c:axId val="22583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832200"/>
        <c:axId val="225833768"/>
      </c:lineChart>
      <c:dateAx>
        <c:axId val="225832200"/>
        <c:scaling>
          <c:orientation val="minMax"/>
        </c:scaling>
        <c:delete val="1"/>
        <c:axPos val="b"/>
        <c:numFmt formatCode="ge" sourceLinked="1"/>
        <c:majorTickMark val="none"/>
        <c:minorTickMark val="none"/>
        <c:tickLblPos val="none"/>
        <c:crossAx val="225833768"/>
        <c:crosses val="autoZero"/>
        <c:auto val="1"/>
        <c:lblOffset val="100"/>
        <c:baseTimeUnit val="years"/>
      </c:dateAx>
      <c:valAx>
        <c:axId val="22583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830632"/>
        <c:axId val="22582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830632"/>
        <c:axId val="225827496"/>
      </c:lineChart>
      <c:dateAx>
        <c:axId val="225830632"/>
        <c:scaling>
          <c:orientation val="minMax"/>
        </c:scaling>
        <c:delete val="1"/>
        <c:axPos val="b"/>
        <c:numFmt formatCode="ge" sourceLinked="1"/>
        <c:majorTickMark val="none"/>
        <c:minorTickMark val="none"/>
        <c:tickLblPos val="none"/>
        <c:crossAx val="225827496"/>
        <c:crosses val="autoZero"/>
        <c:auto val="1"/>
        <c:lblOffset val="100"/>
        <c:baseTimeUnit val="years"/>
      </c:dateAx>
      <c:valAx>
        <c:axId val="22582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3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12.47</c:v>
                </c:pt>
                <c:pt idx="1">
                  <c:v>1081.74</c:v>
                </c:pt>
                <c:pt idx="2">
                  <c:v>1978.71</c:v>
                </c:pt>
                <c:pt idx="3">
                  <c:v>531.65</c:v>
                </c:pt>
                <c:pt idx="4">
                  <c:v>116.35</c:v>
                </c:pt>
              </c:numCache>
            </c:numRef>
          </c:val>
        </c:ser>
        <c:dLbls>
          <c:showLegendKey val="0"/>
          <c:showVal val="0"/>
          <c:showCatName val="0"/>
          <c:showSerName val="0"/>
          <c:showPercent val="0"/>
          <c:showBubbleSize val="0"/>
        </c:dLbls>
        <c:gapWidth val="150"/>
        <c:axId val="225964520"/>
        <c:axId val="22596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225964520"/>
        <c:axId val="225964912"/>
      </c:lineChart>
      <c:dateAx>
        <c:axId val="225964520"/>
        <c:scaling>
          <c:orientation val="minMax"/>
        </c:scaling>
        <c:delete val="1"/>
        <c:axPos val="b"/>
        <c:numFmt formatCode="ge" sourceLinked="1"/>
        <c:majorTickMark val="none"/>
        <c:minorTickMark val="none"/>
        <c:tickLblPos val="none"/>
        <c:crossAx val="225964912"/>
        <c:crosses val="autoZero"/>
        <c:auto val="1"/>
        <c:lblOffset val="100"/>
        <c:baseTimeUnit val="years"/>
      </c:dateAx>
      <c:valAx>
        <c:axId val="22596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6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29.04</c:v>
                </c:pt>
                <c:pt idx="1">
                  <c:v>28.63</c:v>
                </c:pt>
                <c:pt idx="2">
                  <c:v>27.27</c:v>
                </c:pt>
                <c:pt idx="3">
                  <c:v>20.96</c:v>
                </c:pt>
                <c:pt idx="4">
                  <c:v>25.43</c:v>
                </c:pt>
              </c:numCache>
            </c:numRef>
          </c:val>
        </c:ser>
        <c:dLbls>
          <c:showLegendKey val="0"/>
          <c:showVal val="0"/>
          <c:showCatName val="0"/>
          <c:showSerName val="0"/>
          <c:showPercent val="0"/>
          <c:showBubbleSize val="0"/>
        </c:dLbls>
        <c:gapWidth val="150"/>
        <c:axId val="225965304"/>
        <c:axId val="22596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225965304"/>
        <c:axId val="225961384"/>
      </c:lineChart>
      <c:dateAx>
        <c:axId val="225965304"/>
        <c:scaling>
          <c:orientation val="minMax"/>
        </c:scaling>
        <c:delete val="1"/>
        <c:axPos val="b"/>
        <c:numFmt formatCode="ge" sourceLinked="1"/>
        <c:majorTickMark val="none"/>
        <c:minorTickMark val="none"/>
        <c:tickLblPos val="none"/>
        <c:crossAx val="225961384"/>
        <c:crosses val="autoZero"/>
        <c:auto val="1"/>
        <c:lblOffset val="100"/>
        <c:baseTimeUnit val="years"/>
      </c:dateAx>
      <c:valAx>
        <c:axId val="22596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617.38</c:v>
                </c:pt>
                <c:pt idx="1">
                  <c:v>628.42999999999995</c:v>
                </c:pt>
                <c:pt idx="2">
                  <c:v>652.04999999999995</c:v>
                </c:pt>
                <c:pt idx="3">
                  <c:v>935.1</c:v>
                </c:pt>
                <c:pt idx="4">
                  <c:v>1184.67</c:v>
                </c:pt>
              </c:numCache>
            </c:numRef>
          </c:val>
        </c:ser>
        <c:dLbls>
          <c:showLegendKey val="0"/>
          <c:showVal val="0"/>
          <c:showCatName val="0"/>
          <c:showSerName val="0"/>
          <c:showPercent val="0"/>
          <c:showBubbleSize val="0"/>
        </c:dLbls>
        <c:gapWidth val="150"/>
        <c:axId val="225963736"/>
        <c:axId val="2259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225963736"/>
        <c:axId val="225965696"/>
      </c:lineChart>
      <c:dateAx>
        <c:axId val="225963736"/>
        <c:scaling>
          <c:orientation val="minMax"/>
        </c:scaling>
        <c:delete val="1"/>
        <c:axPos val="b"/>
        <c:numFmt formatCode="ge" sourceLinked="1"/>
        <c:majorTickMark val="none"/>
        <c:minorTickMark val="none"/>
        <c:tickLblPos val="none"/>
        <c:crossAx val="225965696"/>
        <c:crosses val="autoZero"/>
        <c:auto val="1"/>
        <c:lblOffset val="100"/>
        <c:baseTimeUnit val="years"/>
      </c:dateAx>
      <c:valAx>
        <c:axId val="2259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6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235624</v>
      </c>
      <c r="AM8" s="47"/>
      <c r="AN8" s="47"/>
      <c r="AO8" s="47"/>
      <c r="AP8" s="47"/>
      <c r="AQ8" s="47"/>
      <c r="AR8" s="47"/>
      <c r="AS8" s="47"/>
      <c r="AT8" s="43">
        <f>データ!S6</f>
        <v>352.8</v>
      </c>
      <c r="AU8" s="43"/>
      <c r="AV8" s="43"/>
      <c r="AW8" s="43"/>
      <c r="AX8" s="43"/>
      <c r="AY8" s="43"/>
      <c r="AZ8" s="43"/>
      <c r="BA8" s="43"/>
      <c r="BB8" s="43">
        <f>データ!T6</f>
        <v>667.87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0.81</v>
      </c>
      <c r="Q10" s="43"/>
      <c r="R10" s="43"/>
      <c r="S10" s="43"/>
      <c r="T10" s="43"/>
      <c r="U10" s="43"/>
      <c r="V10" s="43"/>
      <c r="W10" s="43">
        <f>データ!P6</f>
        <v>56.37</v>
      </c>
      <c r="X10" s="43"/>
      <c r="Y10" s="43"/>
      <c r="Z10" s="43"/>
      <c r="AA10" s="43"/>
      <c r="AB10" s="43"/>
      <c r="AC10" s="43"/>
      <c r="AD10" s="47">
        <f>データ!Q6</f>
        <v>3477</v>
      </c>
      <c r="AE10" s="47"/>
      <c r="AF10" s="47"/>
      <c r="AG10" s="47"/>
      <c r="AH10" s="47"/>
      <c r="AI10" s="47"/>
      <c r="AJ10" s="47"/>
      <c r="AK10" s="2"/>
      <c r="AL10" s="47">
        <f>データ!U6</f>
        <v>1892</v>
      </c>
      <c r="AM10" s="47"/>
      <c r="AN10" s="47"/>
      <c r="AO10" s="47"/>
      <c r="AP10" s="47"/>
      <c r="AQ10" s="47"/>
      <c r="AR10" s="47"/>
      <c r="AS10" s="47"/>
      <c r="AT10" s="43">
        <f>データ!V6</f>
        <v>0.57999999999999996</v>
      </c>
      <c r="AU10" s="43"/>
      <c r="AV10" s="43"/>
      <c r="AW10" s="43"/>
      <c r="AX10" s="43"/>
      <c r="AY10" s="43"/>
      <c r="AZ10" s="43"/>
      <c r="BA10" s="43"/>
      <c r="BB10" s="43">
        <f>データ!W6</f>
        <v>3262.07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342025</v>
      </c>
      <c r="D6" s="31">
        <f t="shared" si="3"/>
        <v>47</v>
      </c>
      <c r="E6" s="31">
        <f t="shared" si="3"/>
        <v>17</v>
      </c>
      <c r="F6" s="31">
        <f t="shared" si="3"/>
        <v>6</v>
      </c>
      <c r="G6" s="31">
        <f t="shared" si="3"/>
        <v>0</v>
      </c>
      <c r="H6" s="31" t="str">
        <f t="shared" si="3"/>
        <v>広島県　呉市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0.81</v>
      </c>
      <c r="P6" s="32">
        <f t="shared" si="3"/>
        <v>56.37</v>
      </c>
      <c r="Q6" s="32">
        <f t="shared" si="3"/>
        <v>3477</v>
      </c>
      <c r="R6" s="32">
        <f t="shared" si="3"/>
        <v>235624</v>
      </c>
      <c r="S6" s="32">
        <f t="shared" si="3"/>
        <v>352.8</v>
      </c>
      <c r="T6" s="32">
        <f t="shared" si="3"/>
        <v>667.87</v>
      </c>
      <c r="U6" s="32">
        <f t="shared" si="3"/>
        <v>1892</v>
      </c>
      <c r="V6" s="32">
        <f t="shared" si="3"/>
        <v>0.57999999999999996</v>
      </c>
      <c r="W6" s="32">
        <f t="shared" si="3"/>
        <v>3262.07</v>
      </c>
      <c r="X6" s="33">
        <f>IF(X7="",NA(),X7)</f>
        <v>152.15</v>
      </c>
      <c r="Y6" s="33">
        <f t="shared" ref="Y6:AG6" si="4">IF(Y7="",NA(),Y7)</f>
        <v>151.82</v>
      </c>
      <c r="Z6" s="33">
        <f t="shared" si="4"/>
        <v>159.66999999999999</v>
      </c>
      <c r="AA6" s="33">
        <f t="shared" si="4"/>
        <v>91.07</v>
      </c>
      <c r="AB6" s="33">
        <f t="shared" si="4"/>
        <v>96.48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12.47</v>
      </c>
      <c r="BF6" s="33">
        <f t="shared" ref="BF6:BN6" si="7">IF(BF7="",NA(),BF7)</f>
        <v>1081.74</v>
      </c>
      <c r="BG6" s="33">
        <f t="shared" si="7"/>
        <v>1978.71</v>
      </c>
      <c r="BH6" s="33">
        <f t="shared" si="7"/>
        <v>531.65</v>
      </c>
      <c r="BI6" s="33">
        <f t="shared" si="7"/>
        <v>116.35</v>
      </c>
      <c r="BJ6" s="33">
        <f t="shared" si="7"/>
        <v>1546.01</v>
      </c>
      <c r="BK6" s="33">
        <f t="shared" si="7"/>
        <v>1723.1</v>
      </c>
      <c r="BL6" s="33">
        <f t="shared" si="7"/>
        <v>1665.33</v>
      </c>
      <c r="BM6" s="33">
        <f t="shared" si="7"/>
        <v>1716.47</v>
      </c>
      <c r="BN6" s="33">
        <f t="shared" si="7"/>
        <v>1741.94</v>
      </c>
      <c r="BO6" s="32" t="str">
        <f>IF(BO7="","",IF(BO7="-","【-】","【"&amp;SUBSTITUTE(TEXT(BO7,"#,##0.00"),"-","△")&amp;"】"))</f>
        <v>【1,078.58】</v>
      </c>
      <c r="BP6" s="33">
        <f>IF(BP7="",NA(),BP7)</f>
        <v>29.04</v>
      </c>
      <c r="BQ6" s="33">
        <f t="shared" ref="BQ6:BY6" si="8">IF(BQ7="",NA(),BQ7)</f>
        <v>28.63</v>
      </c>
      <c r="BR6" s="33">
        <f t="shared" si="8"/>
        <v>27.27</v>
      </c>
      <c r="BS6" s="33">
        <f t="shared" si="8"/>
        <v>20.96</v>
      </c>
      <c r="BT6" s="33">
        <f t="shared" si="8"/>
        <v>25.43</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617.38</v>
      </c>
      <c r="CB6" s="33">
        <f t="shared" ref="CB6:CJ6" si="9">IF(CB7="",NA(),CB7)</f>
        <v>628.42999999999995</v>
      </c>
      <c r="CC6" s="33">
        <f t="shared" si="9"/>
        <v>652.04999999999995</v>
      </c>
      <c r="CD6" s="33">
        <f t="shared" si="9"/>
        <v>935.1</v>
      </c>
      <c r="CE6" s="33">
        <f t="shared" si="9"/>
        <v>1184.67</v>
      </c>
      <c r="CF6" s="33">
        <f t="shared" si="9"/>
        <v>438.41</v>
      </c>
      <c r="CG6" s="33">
        <f t="shared" si="9"/>
        <v>459.38</v>
      </c>
      <c r="CH6" s="33">
        <f t="shared" si="9"/>
        <v>438.71</v>
      </c>
      <c r="CI6" s="33">
        <f t="shared" si="9"/>
        <v>463.38</v>
      </c>
      <c r="CJ6" s="33">
        <f t="shared" si="9"/>
        <v>510.15</v>
      </c>
      <c r="CK6" s="32" t="str">
        <f>IF(CK7="","",IF(CK7="-","【-】","【"&amp;SUBSTITUTE(TEXT(CK7,"#,##0.00"),"-","△")&amp;"】"))</f>
        <v>【419.50】</v>
      </c>
      <c r="CL6" s="33">
        <f>IF(CL7="",NA(),CL7)</f>
        <v>31.15</v>
      </c>
      <c r="CM6" s="33">
        <f t="shared" ref="CM6:CU6" si="10">IF(CM7="",NA(),CM7)</f>
        <v>26.96</v>
      </c>
      <c r="CN6" s="33">
        <f t="shared" si="10"/>
        <v>26.96</v>
      </c>
      <c r="CO6" s="33">
        <f t="shared" si="10"/>
        <v>32.72</v>
      </c>
      <c r="CP6" s="33">
        <f t="shared" si="10"/>
        <v>32.72</v>
      </c>
      <c r="CQ6" s="33">
        <f t="shared" si="10"/>
        <v>31.9</v>
      </c>
      <c r="CR6" s="33">
        <f t="shared" si="10"/>
        <v>32.04</v>
      </c>
      <c r="CS6" s="33">
        <f t="shared" si="10"/>
        <v>33.81</v>
      </c>
      <c r="CT6" s="33">
        <f t="shared" si="10"/>
        <v>31.37</v>
      </c>
      <c r="CU6" s="33">
        <f t="shared" si="10"/>
        <v>29.86</v>
      </c>
      <c r="CV6" s="32" t="str">
        <f>IF(CV7="","",IF(CV7="-","【-】","【"&amp;SUBSTITUTE(TEXT(CV7,"#,##0.00"),"-","△")&amp;"】"))</f>
        <v>【35.64】</v>
      </c>
      <c r="CW6" s="33">
        <f>IF(CW7="",NA(),CW7)</f>
        <v>58.49</v>
      </c>
      <c r="CX6" s="33">
        <f t="shared" ref="CX6:DF6" si="11">IF(CX7="",NA(),CX7)</f>
        <v>59.41</v>
      </c>
      <c r="CY6" s="33">
        <f t="shared" si="11"/>
        <v>59.67</v>
      </c>
      <c r="CZ6" s="33">
        <f t="shared" si="11"/>
        <v>30.42</v>
      </c>
      <c r="DA6" s="33">
        <f t="shared" si="11"/>
        <v>39.380000000000003</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342025</v>
      </c>
      <c r="D7" s="35">
        <v>47</v>
      </c>
      <c r="E7" s="35">
        <v>17</v>
      </c>
      <c r="F7" s="35">
        <v>6</v>
      </c>
      <c r="G7" s="35">
        <v>0</v>
      </c>
      <c r="H7" s="35" t="s">
        <v>95</v>
      </c>
      <c r="I7" s="35" t="s">
        <v>96</v>
      </c>
      <c r="J7" s="35" t="s">
        <v>97</v>
      </c>
      <c r="K7" s="35" t="s">
        <v>98</v>
      </c>
      <c r="L7" s="35" t="s">
        <v>99</v>
      </c>
      <c r="M7" s="36" t="s">
        <v>100</v>
      </c>
      <c r="N7" s="36" t="s">
        <v>101</v>
      </c>
      <c r="O7" s="36">
        <v>0.81</v>
      </c>
      <c r="P7" s="36">
        <v>56.37</v>
      </c>
      <c r="Q7" s="36">
        <v>3477</v>
      </c>
      <c r="R7" s="36">
        <v>235624</v>
      </c>
      <c r="S7" s="36">
        <v>352.8</v>
      </c>
      <c r="T7" s="36">
        <v>667.87</v>
      </c>
      <c r="U7" s="36">
        <v>1892</v>
      </c>
      <c r="V7" s="36">
        <v>0.57999999999999996</v>
      </c>
      <c r="W7" s="36">
        <v>3262.07</v>
      </c>
      <c r="X7" s="36">
        <v>152.15</v>
      </c>
      <c r="Y7" s="36">
        <v>151.82</v>
      </c>
      <c r="Z7" s="36">
        <v>159.66999999999999</v>
      </c>
      <c r="AA7" s="36">
        <v>91.07</v>
      </c>
      <c r="AB7" s="36">
        <v>96.48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12.47</v>
      </c>
      <c r="BF7" s="36">
        <v>1081.74</v>
      </c>
      <c r="BG7" s="36">
        <v>1978.71</v>
      </c>
      <c r="BH7" s="36">
        <v>531.65</v>
      </c>
      <c r="BI7" s="36">
        <v>116.35</v>
      </c>
      <c r="BJ7" s="36">
        <v>1546.01</v>
      </c>
      <c r="BK7" s="36">
        <v>1723.1</v>
      </c>
      <c r="BL7" s="36">
        <v>1665.33</v>
      </c>
      <c r="BM7" s="36">
        <v>1716.47</v>
      </c>
      <c r="BN7" s="36">
        <v>1741.94</v>
      </c>
      <c r="BO7" s="36">
        <v>1078.58</v>
      </c>
      <c r="BP7" s="36">
        <v>29.04</v>
      </c>
      <c r="BQ7" s="36">
        <v>28.63</v>
      </c>
      <c r="BR7" s="36">
        <v>27.27</v>
      </c>
      <c r="BS7" s="36">
        <v>20.96</v>
      </c>
      <c r="BT7" s="36">
        <v>25.43</v>
      </c>
      <c r="BU7" s="36">
        <v>38.049999999999997</v>
      </c>
      <c r="BV7" s="36">
        <v>35.909999999999997</v>
      </c>
      <c r="BW7" s="36">
        <v>37.92</v>
      </c>
      <c r="BX7" s="36">
        <v>35.049999999999997</v>
      </c>
      <c r="BY7" s="36">
        <v>33.86</v>
      </c>
      <c r="BZ7" s="36">
        <v>40.39</v>
      </c>
      <c r="CA7" s="36">
        <v>617.38</v>
      </c>
      <c r="CB7" s="36">
        <v>628.42999999999995</v>
      </c>
      <c r="CC7" s="36">
        <v>652.04999999999995</v>
      </c>
      <c r="CD7" s="36">
        <v>935.1</v>
      </c>
      <c r="CE7" s="36">
        <v>1184.67</v>
      </c>
      <c r="CF7" s="36">
        <v>438.41</v>
      </c>
      <c r="CG7" s="36">
        <v>459.38</v>
      </c>
      <c r="CH7" s="36">
        <v>438.71</v>
      </c>
      <c r="CI7" s="36">
        <v>463.38</v>
      </c>
      <c r="CJ7" s="36">
        <v>510.15</v>
      </c>
      <c r="CK7" s="36">
        <v>419.5</v>
      </c>
      <c r="CL7" s="36">
        <v>31.15</v>
      </c>
      <c r="CM7" s="36">
        <v>26.96</v>
      </c>
      <c r="CN7" s="36">
        <v>26.96</v>
      </c>
      <c r="CO7" s="36">
        <v>32.72</v>
      </c>
      <c r="CP7" s="36">
        <v>32.72</v>
      </c>
      <c r="CQ7" s="36">
        <v>31.9</v>
      </c>
      <c r="CR7" s="36">
        <v>32.04</v>
      </c>
      <c r="CS7" s="36">
        <v>33.81</v>
      </c>
      <c r="CT7" s="36">
        <v>31.37</v>
      </c>
      <c r="CU7" s="36">
        <v>29.86</v>
      </c>
      <c r="CV7" s="36">
        <v>35.64</v>
      </c>
      <c r="CW7" s="36">
        <v>58.49</v>
      </c>
      <c r="CX7" s="36">
        <v>59.41</v>
      </c>
      <c r="CY7" s="36">
        <v>59.67</v>
      </c>
      <c r="CZ7" s="36">
        <v>30.42</v>
      </c>
      <c r="DA7" s="36">
        <v>39.380000000000003</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ﾀﾅｶ ﾚｲｺ</cp:lastModifiedBy>
  <cp:lastPrinted>2016-02-29T06:01:48Z</cp:lastPrinted>
  <dcterms:created xsi:type="dcterms:W3CDTF">2016-02-03T09:20:57Z</dcterms:created>
  <dcterms:modified xsi:type="dcterms:W3CDTF">2016-02-29T06:01:52Z</dcterms:modified>
  <cp:category/>
</cp:coreProperties>
</file>