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3\呉市水道局\企画広報G\◆04 経営分析\01 経営比較分析表（総務省）\H26 経営比較分析表\20160210回答（修正後）\"/>
    </mc:Choice>
  </mc:AlternateContent>
  <workbookProtection workbookPassword="B501"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<sst xmlns="http://schemas.openxmlformats.org/spreadsheetml/2006/main" count="217" uniqueCount="107">
  <si>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</si>
  <si>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</si>
  <si>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</si>
  <si>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</si>
  <si>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</si>
  <si>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</si>
  <si>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</si>
  <si>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</si>
  <si>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</si>
  <si>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</si>
  <si>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</si>
  <si>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</si>
  <si>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</si>
  <si>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</si>
  <si>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</si>
  <si>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</si>
  <si>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</si>
  <si>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</si>
  <si>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</si>
  <si>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</si>
  <si>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</si>
  <si>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</si>
  <si>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</si>
  <si>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</si>
  <si>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</si>
  <si>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</si>
  <si>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</si>
  <si>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</si>
  <si>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</si>
  <si>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</si>
  <si>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</si>
  <si>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</si>
  <si>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</si>
  <si>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</si>
  <si>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</si>
  <si>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</si>
  <si>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</si>
  <si>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</si>
  <si>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</si>
  <si>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</si>
  <si>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</si>
  <si>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</si>
  <si>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</si>
  <si>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</si>
  <si>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</si>
  <si>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</si>
  <si>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</si>
  <si>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</si>
  <si>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</si>
  <si>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</si>
  <si>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</si>
  <si>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</si>
  <si>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</si>
  <si>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</si>
  <si>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</si>
  <si>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</si>
  <si>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</si>
  <si>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</si>
  <si>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</si>
  <si>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</si>
  <si>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</si>
  <si>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</si>
  <si>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</si>
  <si>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</si>
  <si>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</si>
  <si>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</si>
  <si>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</si>
  <si>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</si>
  <si>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</si>
  <si>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</si>
  <si>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</si>
  <si>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</si>
  <si>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</si>
  <si>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</si>
  <si>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</si>
  <si>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</si>
  <si>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</si>
  <si>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</si>
  <si>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</si>
  <si>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</si>
  <si>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</si>
  <si>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</si>
  <si>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</si>
  <si>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</si>
  <si>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</si>
  <si>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</si>
  <si>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</si>
  <si>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</si>
  <si>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</si>
  <si>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</si>
  <si>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</si>
  <si>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</si>
  <si>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</si>
  <si>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呉市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</si>
  <si>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</si>
  <si>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</si>
  <si>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</si>
  <si>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</si>
  <si>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</si>
  <si>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</si>
  <si>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</si>
  <si>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</si>
  <si>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</si>
  <si>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</si>
  <si>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【戦略的な経営の取組】
　これからも健全経営を維持するため，更なる経営の効率化を進めるとともに，安定した財源の確保に努めます。
１　経営効率化の推進
　(1) 施設規模の最適化
　(2) 施設投資の平準化
　(3) 投資以外の経費削減（物件費，支払利息等)　
　(4) 未利用地の売却等による資産のスリム化
２　安定した財源の確保
　　施設の整備や維持など，事業運営に必要な費
　用は料金収入等で賄うことのできる経営基盤を
　保持するとともに，世代間の公平性を勘案した
　料金の適正化を検討します。</t>
    <rPh sb="1" eb="4">
      <t>センリャクテキ</t>
    </rPh>
    <rPh sb="5" eb="7">
      <t>ケイエイ</t>
    </rPh>
    <rPh sb="8" eb="10">
      <t>トリクミ</t>
    </rPh>
    <rPh sb="18" eb="20">
      <t>ケンゼン</t>
    </rPh>
    <rPh sb="20" eb="22">
      <t>ケイエイ</t>
    </rPh>
    <rPh sb="23" eb="25">
      <t>イジ</t>
    </rPh>
    <rPh sb="30" eb="31">
      <t>サラ</t>
    </rPh>
    <rPh sb="33" eb="35">
      <t>ケイエイ</t>
    </rPh>
    <rPh sb="36" eb="39">
      <t>コウリツカ</t>
    </rPh>
    <rPh sb="40" eb="41">
      <t>スス</t>
    </rPh>
    <rPh sb="48" eb="50">
      <t>アンテイ</t>
    </rPh>
    <rPh sb="52" eb="54">
      <t>ザイゲン</t>
    </rPh>
    <rPh sb="55" eb="57">
      <t>カクホ</t>
    </rPh>
    <rPh sb="58" eb="59">
      <t>ツト</t>
    </rPh>
    <rPh sb="67" eb="69">
      <t>ケイエイ</t>
    </rPh>
    <rPh sb="69" eb="72">
      <t>コウリツカ</t>
    </rPh>
    <rPh sb="73" eb="75">
      <t>スイシン</t>
    </rPh>
    <rPh sb="81" eb="83">
      <t>シセツ</t>
    </rPh>
    <rPh sb="83" eb="85">
      <t>キボ</t>
    </rPh>
    <rPh sb="86" eb="88">
      <t>サイテキ</t>
    </rPh>
    <rPh sb="95" eb="97">
      <t>シセツ</t>
    </rPh>
    <rPh sb="97" eb="99">
      <t>トウシ</t>
    </rPh>
    <rPh sb="100" eb="103">
      <t>ヘイジュンカ</t>
    </rPh>
    <rPh sb="109" eb="111">
      <t>トウシ</t>
    </rPh>
    <rPh sb="111" eb="113">
      <t>イガイ</t>
    </rPh>
    <rPh sb="116" eb="118">
      <t>サクゲン</t>
    </rPh>
    <rPh sb="127" eb="128">
      <t>トウ</t>
    </rPh>
    <rPh sb="136" eb="139">
      <t>ミリヨウ</t>
    </rPh>
    <rPh sb="139" eb="140">
      <t>チ</t>
    </rPh>
    <rPh sb="141" eb="143">
      <t>バイキャク</t>
    </rPh>
    <rPh sb="143" eb="144">
      <t>トウ</t>
    </rPh>
    <rPh sb="147" eb="149">
      <t>シサン</t>
    </rPh>
    <rPh sb="153" eb="154">
      <t>カ</t>
    </rPh>
    <rPh sb="158" eb="160">
      <t>アンテイ</t>
    </rPh>
    <rPh sb="162" eb="164">
      <t>ザイゲン</t>
    </rPh>
    <rPh sb="165" eb="167">
      <t>カクホ</t>
    </rPh>
    <rPh sb="170" eb="172">
      <t>シセツ</t>
    </rPh>
    <rPh sb="173" eb="175">
      <t>セイビ</t>
    </rPh>
    <rPh sb="176" eb="178">
      <t>イジ</t>
    </rPh>
    <rPh sb="181" eb="183">
      <t>ジギョウ</t>
    </rPh>
    <rPh sb="183" eb="185">
      <t>ウンエイ</t>
    </rPh>
    <rPh sb="186" eb="188">
      <t>ヒツヨウ</t>
    </rPh>
    <rPh sb="194" eb="196">
      <t>リョウキン</t>
    </rPh>
    <rPh sb="196" eb="198">
      <t>シュウニュウ</t>
    </rPh>
    <rPh sb="198" eb="199">
      <t>トウ</t>
    </rPh>
    <rPh sb="200" eb="201">
      <t>マカナ</t>
    </rPh>
    <rPh sb="208" eb="210">
      <t>ケイエイ</t>
    </rPh>
    <rPh sb="210" eb="212">
      <t>キバン</t>
    </rPh>
    <rPh sb="215" eb="217">
      <t>ホジ</t>
    </rPh>
    <rPh sb="224" eb="227">
      <t>セダイカン</t>
    </rPh>
    <rPh sb="228" eb="231">
      <t>コウヘイセイ</t>
    </rPh>
    <rPh sb="232" eb="234">
      <t>カンアン</t>
    </rPh>
    <rPh sb="241" eb="244">
      <t>テキセイカ</t>
    </rPh>
    <rPh sb="245" eb="247">
      <t>ケントウ</t>
    </rPh>
    <phoneticPr fontId="4"/>
  </si>
  <si>
    <t>➀有形固定資産減価償却率
　明治23年創設の旧海軍水道施設を引き継ぎ，大正7年の市民給水開始から96年が経過していることから，耐用年数を経過した管路が増加しています。
②管路経年化率，③管路更新率
　現在は，昭和44年度までに布設した管路を対象に計画的な改築更新を進めていますが，今後昭和50年代前半に一斉に整備した管路が更新を迎えます。
　更新には，長い年月と多額の費用が必要となることから，中長期的な収支バランスを保ちながら，適切な維持管理や改築更新による適正な資産管理に努めます。</t>
    <rPh sb="1" eb="3">
      <t>ユウケイ</t>
    </rPh>
    <rPh sb="3" eb="7">
      <t>コテイシサン</t>
    </rPh>
    <rPh sb="7" eb="9">
      <t>ゲンカ</t>
    </rPh>
    <rPh sb="9" eb="12">
      <t>ショウキャクリツ</t>
    </rPh>
    <rPh sb="30" eb="31">
      <t>ヒ</t>
    </rPh>
    <rPh sb="32" eb="33">
      <t>ツ</t>
    </rPh>
    <rPh sb="63" eb="65">
      <t>タイヨウ</t>
    </rPh>
    <rPh sb="65" eb="67">
      <t>ネンスウ</t>
    </rPh>
    <rPh sb="68" eb="70">
      <t>ケイカ</t>
    </rPh>
    <rPh sb="72" eb="74">
      <t>カンロ</t>
    </rPh>
    <rPh sb="75" eb="77">
      <t>ゾウカ</t>
    </rPh>
    <rPh sb="86" eb="88">
      <t>カンロ</t>
    </rPh>
    <rPh sb="88" eb="91">
      <t>ケイネンカ</t>
    </rPh>
    <rPh sb="91" eb="92">
      <t>リツ</t>
    </rPh>
    <rPh sb="94" eb="96">
      <t>カンロ</t>
    </rPh>
    <rPh sb="96" eb="98">
      <t>コウシン</t>
    </rPh>
    <rPh sb="98" eb="99">
      <t>リツ</t>
    </rPh>
    <rPh sb="133" eb="134">
      <t>スス</t>
    </rPh>
    <rPh sb="141" eb="143">
      <t>コンゴ</t>
    </rPh>
    <rPh sb="143" eb="145">
      <t>ショウワ</t>
    </rPh>
    <rPh sb="147" eb="149">
      <t>ネンダイ</t>
    </rPh>
    <rPh sb="149" eb="151">
      <t>ゼンハン</t>
    </rPh>
    <rPh sb="152" eb="154">
      <t>イッセイ</t>
    </rPh>
    <rPh sb="155" eb="157">
      <t>セイビ</t>
    </rPh>
    <rPh sb="159" eb="161">
      <t>カンロ</t>
    </rPh>
    <rPh sb="162" eb="164">
      <t>コウシン</t>
    </rPh>
    <rPh sb="165" eb="166">
      <t>ムカ</t>
    </rPh>
    <rPh sb="172" eb="174">
      <t>コウシン</t>
    </rPh>
    <rPh sb="177" eb="178">
      <t>ナガ</t>
    </rPh>
    <rPh sb="179" eb="181">
      <t>ネンゲツ</t>
    </rPh>
    <rPh sb="182" eb="184">
      <t>タガク</t>
    </rPh>
    <rPh sb="185" eb="187">
      <t>ヒヨウ</t>
    </rPh>
    <rPh sb="188" eb="190">
      <t>ヒツヨウ</t>
    </rPh>
    <rPh sb="198" eb="202">
      <t>チュウチョウキテキ</t>
    </rPh>
    <rPh sb="203" eb="205">
      <t>シュウシ</t>
    </rPh>
    <rPh sb="210" eb="211">
      <t>タモ</t>
    </rPh>
    <rPh sb="216" eb="218">
      <t>テキセツ</t>
    </rPh>
    <rPh sb="219" eb="221">
      <t>イジ</t>
    </rPh>
    <rPh sb="221" eb="223">
      <t>カンリ</t>
    </rPh>
    <rPh sb="224" eb="226">
      <t>カイチク</t>
    </rPh>
    <rPh sb="226" eb="228">
      <t>コウシン</t>
    </rPh>
    <rPh sb="231" eb="233">
      <t>テキセイ</t>
    </rPh>
    <rPh sb="234" eb="236">
      <t>シサン</t>
    </rPh>
    <rPh sb="236" eb="238">
      <t>カンリ</t>
    </rPh>
    <rPh sb="239" eb="240">
      <t>ツト</t>
    </rPh>
    <phoneticPr fontId="4"/>
  </si>
  <si>
    <r>
      <rPr>
        <sz val="10"/>
        <color theme="1"/>
        <rFont val="ＭＳ ゴシック"/>
        <family val="3"/>
        <charset val="128"/>
      </rPr>
      <t>➀経常収支比率，②累積欠損金比率</t>
    </r>
    <r>
      <rPr>
        <sz val="11"/>
        <color theme="1"/>
        <rFont val="ＭＳ ゴシック"/>
        <family val="3"/>
        <charset val="128"/>
      </rPr>
      <t xml:space="preserve">
　経常収支比率が黒字を示す100%を超え，累積欠損金の発生もないため，健全経営を維持しています。
③流動比率，➃企業債残高対給水収益比率
　H24年度以降に流動比率が低下，企業債残高対給水収益比率が上昇していることから，資金繰りが厳しく企業債への依存度が高いこを示しています。その主な要因は，浄水場統合整備に係る事業費増によるものです。引き続き財政収支計画を着実に実施します。
⑤料金回収率，⑥給水原価
　類似団体と比較して，給水に係る費用が高く，その費用を料金で賄えない状況です。その要因として，本市の地勢の特性から，長い海岸線に点在する給水地区につながる管路が長く，他都市に比べて施設数が多いことから，維持管理費用の負担が大きいためです。
⑦施設利用率，⑧有収率
　H25年度前年比較で施設利用率が6.55ポイント，有収率が0.86ポイント上昇しています。その主な要因として，浄水機能を統合したことで，施設効率が改善したためです。引き続き施設規模の適正化と有収率の向上に努めます。
</t>
    </r>
    <r>
      <rPr>
        <sz val="10"/>
        <color theme="1"/>
        <rFont val="ＭＳ ゴシック"/>
        <family val="3"/>
        <charset val="128"/>
      </rPr>
      <t>※H26年度の地方公営企業会計基準の見直しの影響が単年度収支に出ています。</t>
    </r>
    <rPh sb="5" eb="7">
      <t>ヒリツ</t>
    </rPh>
    <rPh sb="18" eb="20">
      <t>ケイジョウ</t>
    </rPh>
    <rPh sb="20" eb="22">
      <t>シュウシ</t>
    </rPh>
    <rPh sb="22" eb="24">
      <t>ヒリツ</t>
    </rPh>
    <rPh sb="25" eb="27">
      <t>クロジ</t>
    </rPh>
    <rPh sb="28" eb="29">
      <t>シメ</t>
    </rPh>
    <rPh sb="35" eb="36">
      <t>コ</t>
    </rPh>
    <rPh sb="44" eb="46">
      <t>ハッセイ</t>
    </rPh>
    <rPh sb="68" eb="70">
      <t>リュウドウ</t>
    </rPh>
    <rPh sb="70" eb="72">
      <t>ヒリツ</t>
    </rPh>
    <rPh sb="91" eb="93">
      <t>ネンド</t>
    </rPh>
    <rPh sb="93" eb="95">
      <t>イコウ</t>
    </rPh>
    <rPh sb="117" eb="119">
      <t>ジョウショウ</t>
    </rPh>
    <rPh sb="149" eb="150">
      <t>シメ</t>
    </rPh>
    <rPh sb="158" eb="159">
      <t>オモ</t>
    </rPh>
    <rPh sb="160" eb="162">
      <t>ヨウイン</t>
    </rPh>
    <rPh sb="186" eb="187">
      <t>ヒ</t>
    </rPh>
    <rPh sb="188" eb="189">
      <t>ツヅ</t>
    </rPh>
    <rPh sb="194" eb="196">
      <t>ケイカク</t>
    </rPh>
    <rPh sb="197" eb="199">
      <t>チャクジツ</t>
    </rPh>
    <rPh sb="200" eb="202">
      <t>ジッシ</t>
    </rPh>
    <rPh sb="209" eb="211">
      <t>リョウキン</t>
    </rPh>
    <rPh sb="211" eb="214">
      <t>カイシュウリツ</t>
    </rPh>
    <rPh sb="222" eb="224">
      <t>ルイジ</t>
    </rPh>
    <rPh sb="224" eb="226">
      <t>ダンタイ</t>
    </rPh>
    <rPh sb="227" eb="229">
      <t>ヒカク</t>
    </rPh>
    <rPh sb="232" eb="234">
      <t>キュウスイ</t>
    </rPh>
    <rPh sb="235" eb="236">
      <t>カカ</t>
    </rPh>
    <rPh sb="237" eb="239">
      <t>ヒヨウ</t>
    </rPh>
    <rPh sb="240" eb="241">
      <t>タカ</t>
    </rPh>
    <rPh sb="248" eb="250">
      <t>リョウキン</t>
    </rPh>
    <rPh sb="251" eb="252">
      <t>マカナ</t>
    </rPh>
    <rPh sb="255" eb="257">
      <t>ジョウキョウ</t>
    </rPh>
    <rPh sb="262" eb="264">
      <t>ヨウイン</t>
    </rPh>
    <rPh sb="268" eb="269">
      <t>ホン</t>
    </rPh>
    <rPh sb="271" eb="273">
      <t>チセイ</t>
    </rPh>
    <rPh sb="274" eb="276">
      <t>トクセイ</t>
    </rPh>
    <rPh sb="279" eb="280">
      <t>ナガ</t>
    </rPh>
    <rPh sb="281" eb="284">
      <t>カイガンセン</t>
    </rPh>
    <rPh sb="285" eb="287">
      <t>テンザイ</t>
    </rPh>
    <rPh sb="289" eb="291">
      <t>キュウスイ</t>
    </rPh>
    <rPh sb="291" eb="293">
      <t>チク</t>
    </rPh>
    <rPh sb="298" eb="300">
      <t>カンロ</t>
    </rPh>
    <rPh sb="301" eb="302">
      <t>ナガ</t>
    </rPh>
    <rPh sb="304" eb="307">
      <t>タトシ</t>
    </rPh>
    <rPh sb="308" eb="309">
      <t>クラ</t>
    </rPh>
    <rPh sb="311" eb="314">
      <t>シセツスウ</t>
    </rPh>
    <rPh sb="315" eb="316">
      <t>オオ</t>
    </rPh>
    <rPh sb="322" eb="324">
      <t>イジ</t>
    </rPh>
    <rPh sb="326" eb="328">
      <t>ヒヨウ</t>
    </rPh>
    <rPh sb="329" eb="331">
      <t>フタン</t>
    </rPh>
    <rPh sb="332" eb="333">
      <t>オオ</t>
    </rPh>
    <rPh sb="343" eb="345">
      <t>シセツ</t>
    </rPh>
    <rPh sb="345" eb="348">
      <t>リヨウリツ</t>
    </rPh>
    <rPh sb="365" eb="367">
      <t>シセツ</t>
    </rPh>
    <rPh sb="367" eb="370">
      <t>リヨウリツ</t>
    </rPh>
    <rPh sb="380" eb="382">
      <t>ユウシュウ</t>
    </rPh>
    <rPh sb="382" eb="383">
      <t>リツ</t>
    </rPh>
    <rPh sb="392" eb="394">
      <t>ジョウショウ</t>
    </rPh>
    <rPh sb="402" eb="403">
      <t>オモ</t>
    </rPh>
    <rPh sb="404" eb="406">
      <t>ヨウイン</t>
    </rPh>
    <rPh sb="423" eb="425">
      <t>シセツ</t>
    </rPh>
    <rPh sb="425" eb="427">
      <t>コウリツ</t>
    </rPh>
    <rPh sb="428" eb="430">
      <t>カイゼン</t>
    </rPh>
    <rPh sb="437" eb="438">
      <t>ヒ</t>
    </rPh>
    <rPh sb="439" eb="440">
      <t>ツヅ</t>
    </rPh>
    <rPh sb="450" eb="452">
      <t>ユウシュウ</t>
    </rPh>
    <rPh sb="452" eb="453">
      <t>リツ</t>
    </rPh>
    <rPh sb="454" eb="456">
      <t>コウジョウ</t>
    </rPh>
    <rPh sb="457" eb="45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</si>
</sst>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0" xfId="0" applyFont="1" applyBorder="1" applyAlignment="1" applyProtection="1">
      <alignment vertical="top" wrapText="1"/>
      <protection locked="0"/>
    </xf>
    <xf numFmtId="0" fontId="5" fillId="0" borderId="11" xfId="0" applyFont="1" applyBorder="1" applyAlignment="1" applyProtection="1">
      <alignment vertical="top" wrapText="1"/>
      <protection locked="0"/>
    </xf>
    <xf numFmtId="0" fontId="5" fillId="0" borderId="1" xfId="0" applyFont="1" applyBorder="1" applyAlignment="1" applyProtection="1">
      <alignment vertical="top" wrapText="1"/>
      <protection locked="0"/>
    </xf>
    <xf numFmtId="0" fontId="5" fillId="0" borderId="12" xfId="0" applyFont="1" applyBorder="1" applyAlignment="1" applyProtection="1">
      <alignmen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1.1000000000000001</c:v>
                </c:pt>
                <c:pt idx="1">
                  <c:v>1.38</c:v>
                </c:pt>
                <c:pt idx="2">
                  <c:v>0.99</c:v>
                </c:pt>
                <c:pt idx="3">
                  <c:v>1.08</c:v>
                </c:pt>
                <c:pt idx="4">
                  <c:v>1.06</c:v>
                </c:pt>
              </c:numCache>
            </c:numRef>
          </c:val>
        </c:ser>
        <c:dLbls>
          <c:showLegendKey val="0"/>
          <c:showVal val="0"/>
          <c:showCatName val="0"/>
          <c:showSerName val="0"/>
          <c:showPercent val="0"/>
          <c:showBubbleSize val="0"/>
        </c:dLbls>
        <c:gapWidth val="150"/>
        <c:axId val="148721368"/>
        <c:axId val="14872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148721368"/>
        <c:axId val="148720976"/>
      </c:lineChart>
      <c:dateAx>
        <c:axId val="148721368"/>
        <c:scaling>
          <c:orientation val="minMax"/>
        </c:scaling>
        <c:delete val="1"/>
        <c:axPos val="b"/>
        <c:numFmt formatCode="ge" sourceLinked="1"/>
        <c:majorTickMark val="none"/>
        <c:minorTickMark val="none"/>
        <c:tickLblPos val="none"/>
        <c:crossAx val="148720976"/>
        <c:crosses val="autoZero"/>
        <c:auto val="1"/>
        <c:lblOffset val="100"/>
        <c:baseTimeUnit val="years"/>
      </c:dateAx>
      <c:valAx>
        <c:axId val="14872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2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c:v>
                </c:pt>
                <c:pt idx="1">
                  <c:v>56.42</c:v>
                </c:pt>
                <c:pt idx="2">
                  <c:v>55.14</c:v>
                </c:pt>
                <c:pt idx="3">
                  <c:v>61.69</c:v>
                </c:pt>
                <c:pt idx="4">
                  <c:v>59.75</c:v>
                </c:pt>
              </c:numCache>
            </c:numRef>
          </c:val>
        </c:ser>
        <c:dLbls>
          <c:showLegendKey val="0"/>
          <c:showVal val="0"/>
          <c:showCatName val="0"/>
          <c:showSerName val="0"/>
          <c:showPercent val="0"/>
          <c:showBubbleSize val="0"/>
        </c:dLbls>
        <c:gapWidth val="150"/>
        <c:axId val="306260288"/>
        <c:axId val="30626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306260288"/>
        <c:axId val="306261072"/>
      </c:lineChart>
      <c:dateAx>
        <c:axId val="306260288"/>
        <c:scaling>
          <c:orientation val="minMax"/>
        </c:scaling>
        <c:delete val="1"/>
        <c:axPos val="b"/>
        <c:numFmt formatCode="ge" sourceLinked="1"/>
        <c:majorTickMark val="none"/>
        <c:minorTickMark val="none"/>
        <c:tickLblPos val="none"/>
        <c:crossAx val="306261072"/>
        <c:crosses val="autoZero"/>
        <c:auto val="1"/>
        <c:lblOffset val="100"/>
        <c:baseTimeUnit val="years"/>
      </c:dateAx>
      <c:valAx>
        <c:axId val="30626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89.32</c:v>
                </c:pt>
                <c:pt idx="1">
                  <c:v>88.98</c:v>
                </c:pt>
                <c:pt idx="2">
                  <c:v>90.09</c:v>
                </c:pt>
                <c:pt idx="3">
                  <c:v>90.95</c:v>
                </c:pt>
                <c:pt idx="4">
                  <c:v>91.13</c:v>
                </c:pt>
              </c:numCache>
            </c:numRef>
          </c:val>
        </c:ser>
        <c:dLbls>
          <c:showLegendKey val="0"/>
          <c:showVal val="0"/>
          <c:showCatName val="0"/>
          <c:showSerName val="0"/>
          <c:showPercent val="0"/>
          <c:showBubbleSize val="0"/>
        </c:dLbls>
        <c:gapWidth val="150"/>
        <c:axId val="306263032"/>
        <c:axId val="3062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306263032"/>
        <c:axId val="306263424"/>
      </c:lineChart>
      <c:dateAx>
        <c:axId val="306263032"/>
        <c:scaling>
          <c:orientation val="minMax"/>
        </c:scaling>
        <c:delete val="1"/>
        <c:axPos val="b"/>
        <c:numFmt formatCode="ge" sourceLinked="1"/>
        <c:majorTickMark val="none"/>
        <c:minorTickMark val="none"/>
        <c:tickLblPos val="none"/>
        <c:crossAx val="306263424"/>
        <c:crosses val="autoZero"/>
        <c:auto val="1"/>
        <c:lblOffset val="100"/>
        <c:baseTimeUnit val="years"/>
      </c:dateAx>
      <c:valAx>
        <c:axId val="3062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6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101.27</c:v>
                </c:pt>
                <c:pt idx="1">
                  <c:v>101.56</c:v>
                </c:pt>
                <c:pt idx="2">
                  <c:v>100.43</c:v>
                </c:pt>
                <c:pt idx="3">
                  <c:v>101.11</c:v>
                </c:pt>
                <c:pt idx="4">
                  <c:v>101.08</c:v>
                </c:pt>
              </c:numCache>
            </c:numRef>
          </c:val>
        </c:ser>
        <c:dLbls>
          <c:showLegendKey val="0"/>
          <c:showVal val="0"/>
          <c:showCatName val="0"/>
          <c:showSerName val="0"/>
          <c:showPercent val="0"/>
          <c:showBubbleSize val="0"/>
        </c:dLbls>
        <c:gapWidth val="150"/>
        <c:axId val="148724896"/>
        <c:axId val="14871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148724896"/>
        <c:axId val="148717448"/>
      </c:lineChart>
      <c:dateAx>
        <c:axId val="148724896"/>
        <c:scaling>
          <c:orientation val="minMax"/>
        </c:scaling>
        <c:delete val="1"/>
        <c:axPos val="b"/>
        <c:numFmt formatCode="ge" sourceLinked="1"/>
        <c:majorTickMark val="none"/>
        <c:minorTickMark val="none"/>
        <c:tickLblPos val="none"/>
        <c:crossAx val="148717448"/>
        <c:crosses val="autoZero"/>
        <c:auto val="1"/>
        <c:lblOffset val="100"/>
        <c:baseTimeUnit val="years"/>
      </c:dateAx>
      <c:valAx>
        <c:axId val="148717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7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38.93</c:v>
                </c:pt>
                <c:pt idx="1">
                  <c:v>38.619999999999997</c:v>
                </c:pt>
                <c:pt idx="2">
                  <c:v>35.799999999999997</c:v>
                </c:pt>
                <c:pt idx="3">
                  <c:v>36.869999999999997</c:v>
                </c:pt>
                <c:pt idx="4">
                  <c:v>45.58</c:v>
                </c:pt>
              </c:numCache>
            </c:numRef>
          </c:val>
        </c:ser>
        <c:dLbls>
          <c:showLegendKey val="0"/>
          <c:showVal val="0"/>
          <c:showCatName val="0"/>
          <c:showSerName val="0"/>
          <c:showPercent val="0"/>
          <c:showBubbleSize val="0"/>
        </c:dLbls>
        <c:gapWidth val="150"/>
        <c:axId val="305995712"/>
        <c:axId val="30599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305995712"/>
        <c:axId val="305992968"/>
      </c:lineChart>
      <c:dateAx>
        <c:axId val="305995712"/>
        <c:scaling>
          <c:orientation val="minMax"/>
        </c:scaling>
        <c:delete val="1"/>
        <c:axPos val="b"/>
        <c:numFmt formatCode="ge" sourceLinked="1"/>
        <c:majorTickMark val="none"/>
        <c:minorTickMark val="none"/>
        <c:tickLblPos val="none"/>
        <c:crossAx val="305992968"/>
        <c:crosses val="autoZero"/>
        <c:auto val="1"/>
        <c:lblOffset val="100"/>
        <c:baseTimeUnit val="years"/>
      </c:dateAx>
      <c:valAx>
        <c:axId val="30599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5.57</c:v>
                </c:pt>
                <c:pt idx="1">
                  <c:v>4.6900000000000004</c:v>
                </c:pt>
                <c:pt idx="2">
                  <c:v>3.52</c:v>
                </c:pt>
                <c:pt idx="3">
                  <c:v>3.53</c:v>
                </c:pt>
                <c:pt idx="4">
                  <c:v>3.53</c:v>
                </c:pt>
              </c:numCache>
            </c:numRef>
          </c:val>
        </c:ser>
        <c:dLbls>
          <c:showLegendKey val="0"/>
          <c:showVal val="0"/>
          <c:showCatName val="0"/>
          <c:showSerName val="0"/>
          <c:showPercent val="0"/>
          <c:showBubbleSize val="0"/>
        </c:dLbls>
        <c:gapWidth val="150"/>
        <c:axId val="305994928"/>
        <c:axId val="30599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305994928"/>
        <c:axId val="305991400"/>
      </c:lineChart>
      <c:dateAx>
        <c:axId val="305994928"/>
        <c:scaling>
          <c:orientation val="minMax"/>
        </c:scaling>
        <c:delete val="1"/>
        <c:axPos val="b"/>
        <c:numFmt formatCode="ge" sourceLinked="1"/>
        <c:majorTickMark val="none"/>
        <c:minorTickMark val="none"/>
        <c:tickLblPos val="none"/>
        <c:crossAx val="305991400"/>
        <c:crosses val="autoZero"/>
        <c:auto val="1"/>
        <c:lblOffset val="100"/>
        <c:baseTimeUnit val="years"/>
      </c:dateAx>
      <c:valAx>
        <c:axId val="30599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9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5992576"/>
        <c:axId val="30599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305992576"/>
        <c:axId val="305993752"/>
      </c:lineChart>
      <c:dateAx>
        <c:axId val="305992576"/>
        <c:scaling>
          <c:orientation val="minMax"/>
        </c:scaling>
        <c:delete val="1"/>
        <c:axPos val="b"/>
        <c:numFmt formatCode="ge" sourceLinked="1"/>
        <c:majorTickMark val="none"/>
        <c:minorTickMark val="none"/>
        <c:tickLblPos val="none"/>
        <c:crossAx val="305993752"/>
        <c:crosses val="autoZero"/>
        <c:auto val="1"/>
        <c:lblOffset val="100"/>
        <c:baseTimeUnit val="years"/>
      </c:dateAx>
      <c:valAx>
        <c:axId val="305993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9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692.37</c:v>
                </c:pt>
                <c:pt idx="1">
                  <c:v>695.41</c:v>
                </c:pt>
                <c:pt idx="2">
                  <c:v>258.52</c:v>
                </c:pt>
                <c:pt idx="3">
                  <c:v>252.79</c:v>
                </c:pt>
                <c:pt idx="4">
                  <c:v>103.9</c:v>
                </c:pt>
              </c:numCache>
            </c:numRef>
          </c:val>
        </c:ser>
        <c:dLbls>
          <c:showLegendKey val="0"/>
          <c:showVal val="0"/>
          <c:showCatName val="0"/>
          <c:showSerName val="0"/>
          <c:showPercent val="0"/>
          <c:showBubbleSize val="0"/>
        </c:dLbls>
        <c:gapWidth val="150"/>
        <c:axId val="305989832"/>
        <c:axId val="30599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305989832"/>
        <c:axId val="305990224"/>
      </c:lineChart>
      <c:dateAx>
        <c:axId val="305989832"/>
        <c:scaling>
          <c:orientation val="minMax"/>
        </c:scaling>
        <c:delete val="1"/>
        <c:axPos val="b"/>
        <c:numFmt formatCode="ge" sourceLinked="1"/>
        <c:majorTickMark val="none"/>
        <c:minorTickMark val="none"/>
        <c:tickLblPos val="none"/>
        <c:crossAx val="305990224"/>
        <c:crosses val="autoZero"/>
        <c:auto val="1"/>
        <c:lblOffset val="100"/>
        <c:baseTimeUnit val="years"/>
      </c:dateAx>
      <c:valAx>
        <c:axId val="30599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98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313.04000000000002</c:v>
                </c:pt>
                <c:pt idx="1">
                  <c:v>343.26</c:v>
                </c:pt>
                <c:pt idx="2">
                  <c:v>378.71</c:v>
                </c:pt>
                <c:pt idx="3">
                  <c:v>380.57</c:v>
                </c:pt>
                <c:pt idx="4">
                  <c:v>379.56</c:v>
                </c:pt>
              </c:numCache>
            </c:numRef>
          </c:val>
        </c:ser>
        <c:dLbls>
          <c:showLegendKey val="0"/>
          <c:showVal val="0"/>
          <c:showCatName val="0"/>
          <c:showSerName val="0"/>
          <c:showPercent val="0"/>
          <c:showBubbleSize val="0"/>
        </c:dLbls>
        <c:gapWidth val="150"/>
        <c:axId val="306263816"/>
        <c:axId val="30626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306263816"/>
        <c:axId val="306265384"/>
      </c:lineChart>
      <c:dateAx>
        <c:axId val="306263816"/>
        <c:scaling>
          <c:orientation val="minMax"/>
        </c:scaling>
        <c:delete val="1"/>
        <c:axPos val="b"/>
        <c:numFmt formatCode="ge" sourceLinked="1"/>
        <c:majorTickMark val="none"/>
        <c:minorTickMark val="none"/>
        <c:tickLblPos val="none"/>
        <c:crossAx val="306265384"/>
        <c:crosses val="autoZero"/>
        <c:auto val="1"/>
        <c:lblOffset val="100"/>
        <c:baseTimeUnit val="years"/>
      </c:dateAx>
      <c:valAx>
        <c:axId val="306265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626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94.58</c:v>
                </c:pt>
                <c:pt idx="1">
                  <c:v>94.21</c:v>
                </c:pt>
                <c:pt idx="2">
                  <c:v>92.07</c:v>
                </c:pt>
                <c:pt idx="3">
                  <c:v>94.34</c:v>
                </c:pt>
                <c:pt idx="4">
                  <c:v>94.87</c:v>
                </c:pt>
              </c:numCache>
            </c:numRef>
          </c:val>
        </c:ser>
        <c:dLbls>
          <c:showLegendKey val="0"/>
          <c:showVal val="0"/>
          <c:showCatName val="0"/>
          <c:showSerName val="0"/>
          <c:showPercent val="0"/>
          <c:showBubbleSize val="0"/>
        </c:dLbls>
        <c:gapWidth val="150"/>
        <c:axId val="306264208"/>
        <c:axId val="30625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306264208"/>
        <c:axId val="306259896"/>
      </c:lineChart>
      <c:dateAx>
        <c:axId val="306264208"/>
        <c:scaling>
          <c:orientation val="minMax"/>
        </c:scaling>
        <c:delete val="1"/>
        <c:axPos val="b"/>
        <c:numFmt formatCode="ge" sourceLinked="1"/>
        <c:majorTickMark val="none"/>
        <c:minorTickMark val="none"/>
        <c:tickLblPos val="none"/>
        <c:crossAx val="306259896"/>
        <c:crosses val="autoZero"/>
        <c:auto val="1"/>
        <c:lblOffset val="100"/>
        <c:baseTimeUnit val="years"/>
      </c:dateAx>
      <c:valAx>
        <c:axId val="30625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6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207.34</c:v>
                </c:pt>
                <c:pt idx="1">
                  <c:v>207.86</c:v>
                </c:pt>
                <c:pt idx="2">
                  <c:v>213.07</c:v>
                </c:pt>
                <c:pt idx="3">
                  <c:v>208.28</c:v>
                </c:pt>
                <c:pt idx="4">
                  <c:v>213.75</c:v>
                </c:pt>
              </c:numCache>
            </c:numRef>
          </c:val>
        </c:ser>
        <c:dLbls>
          <c:showLegendKey val="0"/>
          <c:showVal val="0"/>
          <c:showCatName val="0"/>
          <c:showSerName val="0"/>
          <c:showPercent val="0"/>
          <c:showBubbleSize val="0"/>
        </c:dLbls>
        <c:gapWidth val="150"/>
        <c:axId val="306266168"/>
        <c:axId val="3062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306266168"/>
        <c:axId val="306266560"/>
      </c:lineChart>
      <c:dateAx>
        <c:axId val="306266168"/>
        <c:scaling>
          <c:orientation val="minMax"/>
        </c:scaling>
        <c:delete val="1"/>
        <c:axPos val="b"/>
        <c:numFmt formatCode="ge" sourceLinked="1"/>
        <c:majorTickMark val="none"/>
        <c:minorTickMark val="none"/>
        <c:tickLblPos val="none"/>
        <c:crossAx val="306266560"/>
        <c:crosses val="autoZero"/>
        <c:auto val="1"/>
        <c:lblOffset val="100"/>
        <c:baseTimeUnit val="years"/>
      </c:dateAx>
      <c:valAx>
        <c:axId val="3062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6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16" zoomScale="90" zoomScaleNormal="90" workbookViewId="0">
      <selection activeCell="CA32" sqref="CA3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呉市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235624</v>
      </c>
      <c r="AJ8" s="75"/>
      <c r="AK8" s="75"/>
      <c r="AL8" s="75"/>
      <c r="AM8" s="75"/>
      <c r="AN8" s="75"/>
      <c r="AO8" s="75"/>
      <c r="AP8" s="76"/>
      <c r="AQ8" s="57">
        <f>データ!R6</f>
        <v>352.8</v>
      </c>
      <c r="AR8" s="57"/>
      <c r="AS8" s="57"/>
      <c r="AT8" s="57"/>
      <c r="AU8" s="57"/>
      <c r="AV8" s="57"/>
      <c r="AW8" s="57"/>
      <c r="AX8" s="57"/>
      <c r="AY8" s="57">
        <f>データ!S6</f>
        <v>667.87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55.98</v>
      </c>
      <c r="K10" s="57"/>
      <c r="L10" s="57"/>
      <c r="M10" s="57"/>
      <c r="N10" s="57"/>
      <c r="O10" s="57"/>
      <c r="P10" s="57"/>
      <c r="Q10" s="57"/>
      <c r="R10" s="57">
        <f>データ!O6</f>
        <v>99.21</v>
      </c>
      <c r="S10" s="57"/>
      <c r="T10" s="57"/>
      <c r="U10" s="57"/>
      <c r="V10" s="57"/>
      <c r="W10" s="57"/>
      <c r="X10" s="57"/>
      <c r="Y10" s="57"/>
      <c r="Z10" s="65">
        <f>データ!P6</f>
        <v>3715</v>
      </c>
      <c r="AA10" s="65"/>
      <c r="AB10" s="65"/>
      <c r="AC10" s="65"/>
      <c r="AD10" s="65"/>
      <c r="AE10" s="65"/>
      <c r="AF10" s="65"/>
      <c r="AG10" s="65"/>
      <c r="AH10" s="2"/>
      <c r="AI10" s="65">
        <f>データ!T6</f>
        <v>232753</v>
      </c>
      <c r="AJ10" s="65"/>
      <c r="AK10" s="65"/>
      <c r="AL10" s="65"/>
      <c r="AM10" s="65"/>
      <c r="AN10" s="65"/>
      <c r="AO10" s="65"/>
      <c r="AP10" s="65"/>
      <c r="AQ10" s="57">
        <f>データ!U6</f>
        <v>85.9</v>
      </c>
      <c r="AR10" s="57"/>
      <c r="AS10" s="57"/>
      <c r="AT10" s="57"/>
      <c r="AU10" s="57"/>
      <c r="AV10" s="57"/>
      <c r="AW10" s="57"/>
      <c r="AX10" s="57"/>
      <c r="AY10" s="57">
        <f>データ!V6</f>
        <v>2709.58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342025</v>
      </c>
      <c r="D6" s="31">
        <f t="shared" si="3"/>
        <v>46</v>
      </c>
      <c r="E6" s="31">
        <f t="shared" si="3"/>
        <v>1</v>
      </c>
      <c r="F6" s="31">
        <f t="shared" si="3"/>
        <v>0</v>
      </c>
      <c r="G6" s="31">
        <f t="shared" si="3"/>
        <v>1</v>
      </c>
      <c r="H6" s="31" t="str">
        <f t="shared" si="3"/>
        <v>広島県　呉市</v>
      </c>
      <c r="I6" s="31" t="str">
        <f t="shared" si="3"/>
        <v>法適用</v>
      </c>
      <c r="J6" s="31" t="str">
        <f t="shared" si="3"/>
        <v>水道事業</v>
      </c>
      <c r="K6" s="31" t="str">
        <f t="shared" si="3"/>
        <v>末端給水事業</v>
      </c>
      <c r="L6" s="31" t="str">
        <f t="shared" si="3"/>
        <v>A2</v>
      </c>
      <c r="M6" s="32" t="str">
        <f t="shared" si="3"/>
        <v>-</v>
      </c>
      <c r="N6" s="32">
        <f t="shared" si="3"/>
        <v>55.98</v>
      </c>
      <c r="O6" s="32">
        <f t="shared" si="3"/>
        <v>99.21</v>
      </c>
      <c r="P6" s="32">
        <f t="shared" si="3"/>
        <v>3715</v>
      </c>
      <c r="Q6" s="32">
        <f t="shared" si="3"/>
        <v>235624</v>
      </c>
      <c r="R6" s="32">
        <f t="shared" si="3"/>
        <v>352.8</v>
      </c>
      <c r="S6" s="32">
        <f t="shared" si="3"/>
        <v>667.87</v>
      </c>
      <c r="T6" s="32">
        <f t="shared" si="3"/>
        <v>232753</v>
      </c>
      <c r="U6" s="32">
        <f t="shared" si="3"/>
        <v>85.9</v>
      </c>
      <c r="V6" s="32">
        <f t="shared" si="3"/>
        <v>2709.58</v>
      </c>
      <c r="W6" s="33">
        <f>IF(W7="",NA(),W7)</f>
        <v>101.27</v>
      </c>
      <c r="X6" s="33">
        <f t="shared" ref="X6:AF6" si="4">IF(X7="",NA(),X7)</f>
        <v>101.56</v>
      </c>
      <c r="Y6" s="33">
        <f t="shared" si="4"/>
        <v>100.43</v>
      </c>
      <c r="Z6" s="33">
        <f t="shared" si="4"/>
        <v>101.11</v>
      </c>
      <c r="AA6" s="33">
        <f t="shared" si="4"/>
        <v>101.08</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692.37</v>
      </c>
      <c r="AT6" s="33">
        <f t="shared" ref="AT6:BB6" si="6">IF(AT7="",NA(),AT7)</f>
        <v>695.41</v>
      </c>
      <c r="AU6" s="33">
        <f t="shared" si="6"/>
        <v>258.52</v>
      </c>
      <c r="AV6" s="33">
        <f t="shared" si="6"/>
        <v>252.79</v>
      </c>
      <c r="AW6" s="33">
        <f t="shared" si="6"/>
        <v>103.9</v>
      </c>
      <c r="AX6" s="33">
        <f t="shared" si="6"/>
        <v>545.52</v>
      </c>
      <c r="AY6" s="33">
        <f t="shared" si="6"/>
        <v>602.73</v>
      </c>
      <c r="AZ6" s="33">
        <f t="shared" si="6"/>
        <v>590.46</v>
      </c>
      <c r="BA6" s="33">
        <f t="shared" si="6"/>
        <v>628.34</v>
      </c>
      <c r="BB6" s="33">
        <f t="shared" si="6"/>
        <v>289.8</v>
      </c>
      <c r="BC6" s="32" t="str">
        <f>IF(BC7="","",IF(BC7="-","【-】","【"&amp;SUBSTITUTE(TEXT(BC7,"#,##0.00"),"-","△")&amp;"】"))</f>
        <v>【264.16】</v>
      </c>
      <c r="BD6" s="33">
        <f>IF(BD7="",NA(),BD7)</f>
        <v>313.04000000000002</v>
      </c>
      <c r="BE6" s="33">
        <f t="shared" ref="BE6:BM6" si="7">IF(BE7="",NA(),BE7)</f>
        <v>343.26</v>
      </c>
      <c r="BF6" s="33">
        <f t="shared" si="7"/>
        <v>378.71</v>
      </c>
      <c r="BG6" s="33">
        <f t="shared" si="7"/>
        <v>380.57</v>
      </c>
      <c r="BH6" s="33">
        <f t="shared" si="7"/>
        <v>379.56</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94.58</v>
      </c>
      <c r="BP6" s="33">
        <f t="shared" ref="BP6:BX6" si="8">IF(BP7="",NA(),BP7)</f>
        <v>94.21</v>
      </c>
      <c r="BQ6" s="33">
        <f t="shared" si="8"/>
        <v>92.07</v>
      </c>
      <c r="BR6" s="33">
        <f t="shared" si="8"/>
        <v>94.34</v>
      </c>
      <c r="BS6" s="33">
        <f t="shared" si="8"/>
        <v>94.87</v>
      </c>
      <c r="BT6" s="33">
        <f t="shared" si="8"/>
        <v>100.11</v>
      </c>
      <c r="BU6" s="33">
        <f t="shared" si="8"/>
        <v>99</v>
      </c>
      <c r="BV6" s="33">
        <f t="shared" si="8"/>
        <v>99.91</v>
      </c>
      <c r="BW6" s="33">
        <f t="shared" si="8"/>
        <v>99.89</v>
      </c>
      <c r="BX6" s="33">
        <f t="shared" si="8"/>
        <v>107.05</v>
      </c>
      <c r="BY6" s="32" t="str">
        <f>IF(BY7="","",IF(BY7="-","【-】","【"&amp;SUBSTITUTE(TEXT(BY7,"#,##0.00"),"-","△")&amp;"】"))</f>
        <v>【104.60】</v>
      </c>
      <c r="BZ6" s="33">
        <f>IF(BZ7="",NA(),BZ7)</f>
        <v>207.34</v>
      </c>
      <c r="CA6" s="33">
        <f t="shared" ref="CA6:CI6" si="9">IF(CA7="",NA(),CA7)</f>
        <v>207.86</v>
      </c>
      <c r="CB6" s="33">
        <f t="shared" si="9"/>
        <v>213.07</v>
      </c>
      <c r="CC6" s="33">
        <f t="shared" si="9"/>
        <v>208.28</v>
      </c>
      <c r="CD6" s="33">
        <f t="shared" si="9"/>
        <v>213.75</v>
      </c>
      <c r="CE6" s="33">
        <f t="shared" si="9"/>
        <v>163.07</v>
      </c>
      <c r="CF6" s="33">
        <f t="shared" si="9"/>
        <v>164.03</v>
      </c>
      <c r="CG6" s="33">
        <f t="shared" si="9"/>
        <v>164.25</v>
      </c>
      <c r="CH6" s="33">
        <f t="shared" si="9"/>
        <v>165.34</v>
      </c>
      <c r="CI6" s="33">
        <f t="shared" si="9"/>
        <v>155.09</v>
      </c>
      <c r="CJ6" s="32" t="str">
        <f>IF(CJ7="","",IF(CJ7="-","【-】","【"&amp;SUBSTITUTE(TEXT(CJ7,"#,##0.00"),"-","△")&amp;"】"))</f>
        <v>【164.21】</v>
      </c>
      <c r="CK6" s="33">
        <f>IF(CK7="",NA(),CK7)</f>
        <v>58</v>
      </c>
      <c r="CL6" s="33">
        <f t="shared" ref="CL6:CT6" si="10">IF(CL7="",NA(),CL7)</f>
        <v>56.42</v>
      </c>
      <c r="CM6" s="33">
        <f t="shared" si="10"/>
        <v>55.14</v>
      </c>
      <c r="CN6" s="33">
        <f t="shared" si="10"/>
        <v>61.69</v>
      </c>
      <c r="CO6" s="33">
        <f t="shared" si="10"/>
        <v>59.75</v>
      </c>
      <c r="CP6" s="33">
        <f t="shared" si="10"/>
        <v>63.67</v>
      </c>
      <c r="CQ6" s="33">
        <f t="shared" si="10"/>
        <v>63.07</v>
      </c>
      <c r="CR6" s="33">
        <f t="shared" si="10"/>
        <v>62.71</v>
      </c>
      <c r="CS6" s="33">
        <f t="shared" si="10"/>
        <v>62.15</v>
      </c>
      <c r="CT6" s="33">
        <f t="shared" si="10"/>
        <v>61.61</v>
      </c>
      <c r="CU6" s="32" t="str">
        <f>IF(CU7="","",IF(CU7="-","【-】","【"&amp;SUBSTITUTE(TEXT(CU7,"#,##0.00"),"-","△")&amp;"】"))</f>
        <v>【59.80】</v>
      </c>
      <c r="CV6" s="33">
        <f>IF(CV7="",NA(),CV7)</f>
        <v>89.32</v>
      </c>
      <c r="CW6" s="33">
        <f t="shared" ref="CW6:DE6" si="11">IF(CW7="",NA(),CW7)</f>
        <v>88.98</v>
      </c>
      <c r="CX6" s="33">
        <f t="shared" si="11"/>
        <v>90.09</v>
      </c>
      <c r="CY6" s="33">
        <f t="shared" si="11"/>
        <v>90.95</v>
      </c>
      <c r="CZ6" s="33">
        <f t="shared" si="11"/>
        <v>91.13</v>
      </c>
      <c r="DA6" s="33">
        <f t="shared" si="11"/>
        <v>90.67</v>
      </c>
      <c r="DB6" s="33">
        <f t="shared" si="11"/>
        <v>89.96</v>
      </c>
      <c r="DC6" s="33">
        <f t="shared" si="11"/>
        <v>90.54</v>
      </c>
      <c r="DD6" s="33">
        <f t="shared" si="11"/>
        <v>90.64</v>
      </c>
      <c r="DE6" s="33">
        <f t="shared" si="11"/>
        <v>90.23</v>
      </c>
      <c r="DF6" s="32" t="str">
        <f>IF(DF7="","",IF(DF7="-","【-】","【"&amp;SUBSTITUTE(TEXT(DF7,"#,##0.00"),"-","△")&amp;"】"))</f>
        <v>【89.78】</v>
      </c>
      <c r="DG6" s="33">
        <f>IF(DG7="",NA(),DG7)</f>
        <v>38.93</v>
      </c>
      <c r="DH6" s="33">
        <f t="shared" ref="DH6:DP6" si="12">IF(DH7="",NA(),DH7)</f>
        <v>38.619999999999997</v>
      </c>
      <c r="DI6" s="33">
        <f t="shared" si="12"/>
        <v>35.799999999999997</v>
      </c>
      <c r="DJ6" s="33">
        <f t="shared" si="12"/>
        <v>36.869999999999997</v>
      </c>
      <c r="DK6" s="33">
        <f t="shared" si="12"/>
        <v>45.58</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5.57</v>
      </c>
      <c r="DS6" s="33">
        <f t="shared" ref="DS6:EA6" si="13">IF(DS7="",NA(),DS7)</f>
        <v>4.6900000000000004</v>
      </c>
      <c r="DT6" s="33">
        <f t="shared" si="13"/>
        <v>3.52</v>
      </c>
      <c r="DU6" s="33">
        <f t="shared" si="13"/>
        <v>3.53</v>
      </c>
      <c r="DV6" s="33">
        <f t="shared" si="13"/>
        <v>3.53</v>
      </c>
      <c r="DW6" s="33">
        <f t="shared" si="13"/>
        <v>9.42</v>
      </c>
      <c r="DX6" s="33">
        <f t="shared" si="13"/>
        <v>9.92</v>
      </c>
      <c r="DY6" s="33">
        <f t="shared" si="13"/>
        <v>11.07</v>
      </c>
      <c r="DZ6" s="33">
        <f t="shared" si="13"/>
        <v>12.21</v>
      </c>
      <c r="EA6" s="33">
        <f t="shared" si="13"/>
        <v>13.57</v>
      </c>
      <c r="EB6" s="32" t="str">
        <f>IF(EB7="","",IF(EB7="-","【-】","【"&amp;SUBSTITUTE(TEXT(EB7,"#,##0.00"),"-","△")&amp;"】"))</f>
        <v>【12.42】</v>
      </c>
      <c r="EC6" s="33">
        <f>IF(EC7="",NA(),EC7)</f>
        <v>1.1000000000000001</v>
      </c>
      <c r="ED6" s="33">
        <f t="shared" ref="ED6:EL6" si="14">IF(ED7="",NA(),ED7)</f>
        <v>1.38</v>
      </c>
      <c r="EE6" s="33">
        <f t="shared" si="14"/>
        <v>0.99</v>
      </c>
      <c r="EF6" s="33">
        <f t="shared" si="14"/>
        <v>1.08</v>
      </c>
      <c r="EG6" s="33">
        <f t="shared" si="14"/>
        <v>1.06</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342025</v>
      </c>
      <c r="D7" s="35">
        <v>46</v>
      </c>
      <c r="E7" s="35">
        <v>1</v>
      </c>
      <c r="F7" s="35">
        <v>0</v>
      </c>
      <c r="G7" s="35">
        <v>1</v>
      </c>
      <c r="H7" s="35" t="s">
        <v>93</v>
      </c>
      <c r="I7" s="35" t="s">
        <v>94</v>
      </c>
      <c r="J7" s="35" t="s">
        <v>95</v>
      </c>
      <c r="K7" s="35" t="s">
        <v>96</v>
      </c>
      <c r="L7" s="35" t="s">
        <v>97</v>
      </c>
      <c r="M7" s="36" t="s">
        <v>98</v>
      </c>
      <c r="N7" s="36">
        <v>55.98</v>
      </c>
      <c r="O7" s="36">
        <v>99.21</v>
      </c>
      <c r="P7" s="36">
        <v>3715</v>
      </c>
      <c r="Q7" s="36">
        <v>235624</v>
      </c>
      <c r="R7" s="36">
        <v>352.8</v>
      </c>
      <c r="S7" s="36">
        <v>667.87</v>
      </c>
      <c r="T7" s="36">
        <v>232753</v>
      </c>
      <c r="U7" s="36">
        <v>85.9</v>
      </c>
      <c r="V7" s="36">
        <v>2709.58</v>
      </c>
      <c r="W7" s="36">
        <v>101.27</v>
      </c>
      <c r="X7" s="36">
        <v>101.56</v>
      </c>
      <c r="Y7" s="36">
        <v>100.43</v>
      </c>
      <c r="Z7" s="36">
        <v>101.11</v>
      </c>
      <c r="AA7" s="36">
        <v>101.08</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692.37</v>
      </c>
      <c r="AT7" s="36">
        <v>695.41</v>
      </c>
      <c r="AU7" s="36">
        <v>258.52</v>
      </c>
      <c r="AV7" s="36">
        <v>252.79</v>
      </c>
      <c r="AW7" s="36">
        <v>103.9</v>
      </c>
      <c r="AX7" s="36">
        <v>545.52</v>
      </c>
      <c r="AY7" s="36">
        <v>602.73</v>
      </c>
      <c r="AZ7" s="36">
        <v>590.46</v>
      </c>
      <c r="BA7" s="36">
        <v>628.34</v>
      </c>
      <c r="BB7" s="36">
        <v>289.8</v>
      </c>
      <c r="BC7" s="36">
        <v>264.16000000000003</v>
      </c>
      <c r="BD7" s="36">
        <v>313.04000000000002</v>
      </c>
      <c r="BE7" s="36">
        <v>343.26</v>
      </c>
      <c r="BF7" s="36">
        <v>378.71</v>
      </c>
      <c r="BG7" s="36">
        <v>380.57</v>
      </c>
      <c r="BH7" s="36">
        <v>379.56</v>
      </c>
      <c r="BI7" s="36">
        <v>313.52999999999997</v>
      </c>
      <c r="BJ7" s="36">
        <v>310.79000000000002</v>
      </c>
      <c r="BK7" s="36">
        <v>299.16000000000003</v>
      </c>
      <c r="BL7" s="36">
        <v>297.13</v>
      </c>
      <c r="BM7" s="36">
        <v>301.99</v>
      </c>
      <c r="BN7" s="36">
        <v>283.72000000000003</v>
      </c>
      <c r="BO7" s="36">
        <v>94.58</v>
      </c>
      <c r="BP7" s="36">
        <v>94.21</v>
      </c>
      <c r="BQ7" s="36">
        <v>92.07</v>
      </c>
      <c r="BR7" s="36">
        <v>94.34</v>
      </c>
      <c r="BS7" s="36">
        <v>94.87</v>
      </c>
      <c r="BT7" s="36">
        <v>100.11</v>
      </c>
      <c r="BU7" s="36">
        <v>99</v>
      </c>
      <c r="BV7" s="36">
        <v>99.91</v>
      </c>
      <c r="BW7" s="36">
        <v>99.89</v>
      </c>
      <c r="BX7" s="36">
        <v>107.05</v>
      </c>
      <c r="BY7" s="36">
        <v>104.6</v>
      </c>
      <c r="BZ7" s="36">
        <v>207.34</v>
      </c>
      <c r="CA7" s="36">
        <v>207.86</v>
      </c>
      <c r="CB7" s="36">
        <v>213.07</v>
      </c>
      <c r="CC7" s="36">
        <v>208.28</v>
      </c>
      <c r="CD7" s="36">
        <v>213.75</v>
      </c>
      <c r="CE7" s="36">
        <v>163.07</v>
      </c>
      <c r="CF7" s="36">
        <v>164.03</v>
      </c>
      <c r="CG7" s="36">
        <v>164.25</v>
      </c>
      <c r="CH7" s="36">
        <v>165.34</v>
      </c>
      <c r="CI7" s="36">
        <v>155.09</v>
      </c>
      <c r="CJ7" s="36">
        <v>164.21</v>
      </c>
      <c r="CK7" s="36">
        <v>58</v>
      </c>
      <c r="CL7" s="36">
        <v>56.42</v>
      </c>
      <c r="CM7" s="36">
        <v>55.14</v>
      </c>
      <c r="CN7" s="36">
        <v>61.69</v>
      </c>
      <c r="CO7" s="36">
        <v>59.75</v>
      </c>
      <c r="CP7" s="36">
        <v>63.67</v>
      </c>
      <c r="CQ7" s="36">
        <v>63.07</v>
      </c>
      <c r="CR7" s="36">
        <v>62.71</v>
      </c>
      <c r="CS7" s="36">
        <v>62.15</v>
      </c>
      <c r="CT7" s="36">
        <v>61.61</v>
      </c>
      <c r="CU7" s="36">
        <v>59.8</v>
      </c>
      <c r="CV7" s="36">
        <v>89.32</v>
      </c>
      <c r="CW7" s="36">
        <v>88.98</v>
      </c>
      <c r="CX7" s="36">
        <v>90.09</v>
      </c>
      <c r="CY7" s="36">
        <v>90.95</v>
      </c>
      <c r="CZ7" s="36">
        <v>91.13</v>
      </c>
      <c r="DA7" s="36">
        <v>90.67</v>
      </c>
      <c r="DB7" s="36">
        <v>89.96</v>
      </c>
      <c r="DC7" s="36">
        <v>90.54</v>
      </c>
      <c r="DD7" s="36">
        <v>90.64</v>
      </c>
      <c r="DE7" s="36">
        <v>90.23</v>
      </c>
      <c r="DF7" s="36">
        <v>89.78</v>
      </c>
      <c r="DG7" s="36">
        <v>38.93</v>
      </c>
      <c r="DH7" s="36">
        <v>38.619999999999997</v>
      </c>
      <c r="DI7" s="36">
        <v>35.799999999999997</v>
      </c>
      <c r="DJ7" s="36">
        <v>36.869999999999997</v>
      </c>
      <c r="DK7" s="36">
        <v>45.58</v>
      </c>
      <c r="DL7" s="36">
        <v>40.369999999999997</v>
      </c>
      <c r="DM7" s="36">
        <v>41.47</v>
      </c>
      <c r="DN7" s="36">
        <v>42.43</v>
      </c>
      <c r="DO7" s="36">
        <v>43.24</v>
      </c>
      <c r="DP7" s="36">
        <v>46.36</v>
      </c>
      <c r="DQ7" s="36">
        <v>46.31</v>
      </c>
      <c r="DR7" s="36">
        <v>5.57</v>
      </c>
      <c r="DS7" s="36">
        <v>4.6900000000000004</v>
      </c>
      <c r="DT7" s="36">
        <v>3.52</v>
      </c>
      <c r="DU7" s="36">
        <v>3.53</v>
      </c>
      <c r="DV7" s="36">
        <v>3.53</v>
      </c>
      <c r="DW7" s="36">
        <v>9.42</v>
      </c>
      <c r="DX7" s="36">
        <v>9.92</v>
      </c>
      <c r="DY7" s="36">
        <v>11.07</v>
      </c>
      <c r="DZ7" s="36">
        <v>12.21</v>
      </c>
      <c r="EA7" s="36">
        <v>13.57</v>
      </c>
      <c r="EB7" s="36">
        <v>12.42</v>
      </c>
      <c r="EC7" s="36">
        <v>1.1000000000000001</v>
      </c>
      <c r="ED7" s="36">
        <v>1.38</v>
      </c>
      <c r="EE7" s="36">
        <v>0.99</v>
      </c>
      <c r="EF7" s="36">
        <v>1.08</v>
      </c>
      <c r="EG7" s="36">
        <v>1.06</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ﾀﾅｶ ﾚｲｺ</cp:lastModifiedBy>
  <cp:lastPrinted>2016-02-18T02:53:39Z</cp:lastPrinted>
  <dcterms:created xsi:type="dcterms:W3CDTF">2016-02-03T07:26:44Z</dcterms:created>
  <dcterms:modified xsi:type="dcterms:W3CDTF">2016-02-18T02:53:41Z</dcterms:modified>
  <cp:category/>
</cp:coreProperties>
</file>