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zaisei-03\財政_共有NAS\財政課ハード③\財政情報開示（財政状況資料集）\R6財政状況資料集\03 HP公表（議決後）\"/>
    </mc:Choice>
  </mc:AlternateContent>
  <xr:revisionPtr revIDLastSave="0" documentId="13_ncr:1_{DB9CD534-9380-4A2A-A0B4-BB630B880C4B}" xr6:coauthVersionLast="47" xr6:coauthVersionMax="47" xr10:uidLastSave="{00000000-0000-0000-0000-000000000000}"/>
  <bookViews>
    <workbookView xWindow="20370" yWindow="-120" windowWidth="29040" windowHeight="15720" tabRatio="7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AM38" i="10"/>
  <c r="C38" i="10"/>
  <c r="BW37" i="10"/>
  <c r="BW36" i="10"/>
  <c r="BW35" i="10"/>
  <c r="BW34" i="10"/>
  <c r="C34" i="10"/>
  <c r="C35" i="10" s="1"/>
  <c r="C36" i="10" s="1"/>
  <c r="C37" i="10" s="1"/>
  <c r="CO34" i="10" l="1"/>
  <c r="CO35" i="10" s="1"/>
  <c r="CO36" i="10" s="1"/>
  <c r="CO37" i="10" s="1"/>
  <c r="CO38" i="10" s="1"/>
  <c r="CO39" i="10" s="1"/>
  <c r="CO40" i="10" s="1"/>
  <c r="CO41" i="10" s="1"/>
  <c r="CO42" i="10" s="1"/>
  <c r="CO43"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E35" i="10" s="1"/>
  <c r="BE36" i="10" s="1"/>
  <c r="BE37" i="10" s="1"/>
  <c r="BE38" i="10" s="1"/>
</calcChain>
</file>

<file path=xl/sharedStrings.xml><?xml version="1.0" encoding="utf-8"?>
<sst xmlns="http://schemas.openxmlformats.org/spreadsheetml/2006/main" count="1113" uniqueCount="580">
  <si>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</si>
  <si>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</si>
  <si>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</si>
  <si>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</si>
  <si>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</si>
  <si>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</si>
  <si>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</si>
  <si>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</si>
  <si>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</si>
  <si>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</si>
  <si>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</si>
  <si>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</si>
  <si>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</si>
  <si>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</si>
  <si>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</si>
  <si>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</si>
  <si>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</si>
  <si>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</si>
  <si>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</si>
  <si>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</si>
  <si>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</si>
  <si>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</si>
  <si>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</si>
  <si>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</si>
  <si>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</si>
  <si>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</si>
  <si>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</si>
  <si>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</si>
  <si>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</si>
  <si>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</si>
  <si>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</si>
  <si>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</si>
  <si>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</si>
  <si>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</si>
  <si>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</si>
  <si>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</si>
  <si>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</si>
  <si>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</si>
  <si>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</si>
  <si>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</si>
  <si>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</si>
  <si>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</si>
  <si>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</si>
  <si>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</si>
  <si>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</si>
  <si>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</si>
  <si>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</si>
  <si>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</si>
  <si>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</si>
  <si>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</si>
  <si>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</si>
  <si>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</si>
  <si>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</si>
  <si>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</si>
  <si>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</si>
  <si>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</si>
  <si>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</si>
  <si>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</si>
  <si>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</si>
  <si>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</si>
  <si>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</si>
  <si>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</si>
  <si>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</si>
  <si>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</si>
  <si>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</si>
  <si>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</si>
  <si>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</si>
  <si>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</si>
  <si>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</si>
  <si>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</si>
  <si>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</si>
  <si>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</si>
  <si>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</si>
  <si>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</si>
  <si>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</si>
  <si>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</si>
  <si>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</si>
  <si>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</si>
  <si>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</si>
  <si>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</si>
  <si>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</si>
  <si>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</si>
  <si>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</si>
  <si>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</si>
  <si>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</si>
  <si>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</si>
  <si>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</si>
  <si>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</si>
  <si>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</si>
  <si>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</si>
  <si>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</si>
  <si>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</si>
  <si>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</si>
  <si>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</si>
  <si>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</si>
  <si>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</si>
  <si>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</si>
  <si>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</si>
  <si>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</si>
  <si>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</si>
  <si>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</si>
  <si>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</si>
  <si>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</si>
  <si>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</si>
  <si>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</si>
  <si>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</si>
  <si>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</si>
  <si>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</si>
  <si>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</si>
  <si>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</si>
  <si>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</si>
  <si>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</si>
  <si>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</si>
  <si>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</si>
  <si>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</si>
  <si>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</si>
  <si>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</si>
  <si>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</si>
  <si>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</si>
  <si>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</si>
  <si>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</si>
  <si>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</si>
  <si>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</si>
  <si>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</si>
  <si>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</si>
  <si>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</si>
  <si>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</si>
  <si>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</si>
  <si>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</si>
  <si>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</si>
  <si>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</si>
  <si>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</si>
  <si>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</si>
  <si>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</si>
  <si>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</si>
  <si>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</si>
  <si>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</si>
  <si>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</si>
  <si>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</si>
  <si>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</si>
  <si>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</si>
  <si>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</si>
  <si>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</si>
  <si>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</si>
  <si>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</si>
  <si>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</si>
  <si>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</si>
  <si>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</si>
  <si>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</si>
  <si>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</si>
  <si>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</si>
  <si>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</si>
  <si>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</si>
  <si>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</si>
  <si>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</si>
  <si>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</si>
  <si>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</si>
  <si>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</si>
  <si>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</si>
  <si>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</si>
  <si>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</si>
  <si>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</si>
  <si>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</si>
  <si>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</si>
  <si>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</si>
  <si>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</si>
  <si>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</si>
  <si>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</si>
  <si>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</si>
  <si>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</si>
  <si>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</si>
  <si>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</si>
  <si>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</si>
  <si>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</si>
  <si>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</si>
  <si>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</si>
  <si>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</si>
  <si>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</si>
  <si>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</si>
  <si>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</si>
  <si>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</si>
  <si>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</si>
  <si>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</si>
  <si>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</si>
  <si>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</si>
  <si>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</si>
  <si>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</si>
  <si>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</si>
  <si>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</si>
  <si>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</si>
  <si>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</si>
  <si>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</si>
  <si>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</si>
  <si>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</si>
  <si>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</si>
  <si>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</si>
  <si>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</si>
  <si>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</si>
  <si>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</si>
  <si>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</si>
  <si>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</si>
  <si>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</si>
  <si>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</si>
  <si>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</si>
  <si>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</si>
  <si>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</si>
  <si>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</si>
  <si>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</si>
  <si>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</si>
  <si>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</si>
  <si>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</si>
  <si>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</si>
  <si>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</si>
  <si>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</si>
  <si>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</si>
  <si>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</si>
  <si>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</si>
  <si>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</si>
  <si>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</si>
  <si>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</si>
  <si>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</si>
  <si>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</si>
  <si>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</si>
  <si>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</si>
  <si>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</si>
  <si>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</si>
  <si>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</si>
  <si>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</si>
  <si>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</si>
  <si>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</si>
  <si>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</si>
  <si>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</si>
  <si>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</si>
  <si>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</si>
  <si>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</si>
  <si>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</si>
  <si>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</si>
  <si>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</si>
  <si>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</si>
  <si>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</si>
  <si>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</si>
  <si>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</si>
  <si>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</si>
  <si>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</si>
  <si>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</si>
  <si>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</si>
  <si>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</si>
  <si>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</si>
  <si>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</si>
  <si>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</si>
  <si>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</si>
  <si>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</si>
  <si>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</si>
  <si>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</si>
  <si>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</si>
  <si>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</si>
  <si>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</si>
  <si>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</si>
  <si>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</si>
  <si>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</si>
  <si>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</si>
  <si>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</si>
  <si>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</si>
  <si>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</si>
  <si>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</si>
  <si>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</si>
  <si>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</si>
  <si>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</si>
  <si>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</si>
  <si>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</si>
  <si>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</si>
  <si>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</si>
  <si>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</si>
  <si>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</si>
  <si>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</si>
  <si>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</si>
  <si>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</si>
  <si>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</si>
  <si>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</si>
  <si>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</si>
  <si>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</si>
  <si>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</si>
  <si>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</si>
  <si>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</si>
  <si>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</si>
  <si>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</si>
  <si>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</si>
  <si>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</si>
  <si>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</si>
  <si>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</si>
  <si>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</si>
  <si>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</si>
  <si>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</si>
  <si>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</si>
  <si>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</si>
  <si>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</si>
  <si>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</si>
  <si>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</si>
  <si>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</si>
  <si>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</si>
  <si>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</si>
  <si>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</si>
  <si>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</si>
  <si>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</si>
  <si>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</si>
  <si>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</si>
  <si>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</si>
  <si>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</si>
  <si>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</si>
  <si>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</si>
  <si>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</si>
  <si>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</si>
  <si>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</si>
  <si>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</si>
  <si>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</si>
  <si>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</si>
  <si>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</si>
  <si>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</si>
  <si>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</si>
  <si>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</si>
  <si>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</si>
  <si>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</si>
  <si>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</si>
  <si>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</si>
  <si>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</si>
  <si>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</si>
  <si>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</si>
  <si>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</si>
  <si>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</si>
  <si>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</si>
  <si>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</si>
  <si>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</si>
  <si>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</si>
  <si>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</si>
  <si>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</si>
  <si>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</si>
  <si>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</si>
  <si>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</si>
  <si>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</si>
  <si>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</si>
  <si>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</si>
  <si>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</si>
  <si>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</si>
  <si>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</si>
  <si>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</si>
  <si>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</si>
  <si>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</si>
  <si>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</si>
  <si>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</si>
  <si>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</si>
  <si>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</si>
  <si>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</si>
  <si>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</si>
  <si>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</si>
  <si>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</si>
  <si>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</si>
  <si>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</si>
  <si>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</si>
  <si>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</si>
  <si>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</si>
  <si>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</si>
  <si>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</si>
  <si>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</si>
  <si>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</si>
  <si>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</si>
  <si>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</si>
  <si>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</si>
  <si>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</si>
  <si>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</si>
  <si>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</si>
  <si>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</si>
  <si>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</si>
  <si>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</si>
  <si>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</si>
  <si>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</si>
  <si>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</si>
  <si>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公園墓地事業特別会計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</si>
  <si>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</si>
  <si>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</si>
  <si>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</si>
  <si>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</si>
  <si>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</si>
  <si>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</si>
  <si>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</si>
  <si>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</si>
  <si>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</si>
  <si>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</si>
  <si>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</si>
  <si>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</si>
  <si>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</si>
  <si>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</si>
  <si>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</si>
  <si>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</si>
  <si>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介護保険事業（保険勘定）特別会計</t>
    <phoneticPr fontId="5"/>
  </si>
  <si>
    <t>後期高齢者医療事業特別会計</t>
    <phoneticPr fontId="5"/>
  </si>
  <si>
    <t>介護保険事業（サービス勘定）特別会計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</si>
  <si>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</si>
  <si>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</si>
  <si>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</si>
  <si>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</si>
  <si>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</si>
  <si>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</si>
  <si>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地方卸売市場事業特別会計</t>
    <phoneticPr fontId="5"/>
  </si>
  <si>
    <t>法非適用企業</t>
    <phoneticPr fontId="5"/>
  </si>
  <si>
    <t>野呂高原ロッジ事業特別会計</t>
    <phoneticPr fontId="5"/>
  </si>
  <si>
    <t>港湾整備事業特別会計</t>
    <phoneticPr fontId="5"/>
  </si>
  <si>
    <t>臨海土地造成事業特別会計</t>
    <phoneticPr fontId="5"/>
  </si>
  <si>
    <t>内陸土地造成事業特別会計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</si>
  <si>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</si>
  <si>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</si>
  <si>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</si>
  <si>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</si>
  <si>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</si>
  <si>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</si>
  <si>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</si>
  <si>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</si>
  <si>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</si>
  <si>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</si>
  <si>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</si>
  <si>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</si>
  <si>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</si>
  <si>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</si>
  <si>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</si>
  <si>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</si>
  <si>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</si>
  <si>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</si>
  <si>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</si>
  <si>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</si>
  <si>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</si>
  <si>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</si>
  <si>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</si>
  <si>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</si>
  <si>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</si>
  <si>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</si>
  <si>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</si>
  <si>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</si>
  <si>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</si>
  <si>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</si>
  <si>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</si>
  <si>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</si>
  <si>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</si>
  <si>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</si>
  <si>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</si>
  <si>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</si>
  <si>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</si>
  <si>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</si>
  <si>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</si>
  <si>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</si>
  <si>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</si>
  <si>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</si>
  <si>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</si>
  <si>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</si>
  <si>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</si>
  <si>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</si>
  <si>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</si>
  <si>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</si>
  <si>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</si>
  <si>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</si>
  <si>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</si>
  <si>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</si>
  <si>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</si>
  <si>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</si>
  <si>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</si>
  <si>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</si>
  <si>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</si>
  <si>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</si>
  <si>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</si>
  <si>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</si>
  <si>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</si>
  <si>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</si>
  <si>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</si>
  <si>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</si>
  <si>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</si>
  <si>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</si>
  <si>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</si>
  <si>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</si>
  <si>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</si>
  <si>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</si>
  <si>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</si>
  <si>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</si>
  <si>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</si>
  <si>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</si>
  <si>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</si>
  <si>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</si>
  <si>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</si>
  <si>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</si>
  <si>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</si>
  <si>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</si>
  <si>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</si>
  <si>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</si>
  <si>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</si>
  <si>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</si>
  <si>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</si>
  <si>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</si>
  <si>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</si>
  <si>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</si>
  <si>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</si>
  <si>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</si>
  <si>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</si>
  <si>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</si>
  <si>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</si>
  <si>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</si>
  <si>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</si>
  <si>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</si>
  <si>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</si>
  <si>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</si>
  <si>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</si>
  <si>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</si>
  <si>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</si>
  <si>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</si>
  <si>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</si>
  <si>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</si>
  <si>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</si>
  <si>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</si>
  <si>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</si>
  <si>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</si>
  <si>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</si>
  <si>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</si>
  <si>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</si>
  <si>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</si>
  <si>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</si>
  <si>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</si>
  <si>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</si>
  <si>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</si>
  <si>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</si>
  <si>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</si>
  <si>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</si>
  <si>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</si>
  <si>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</si>
  <si>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</si>
  <si>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</si>
  <si>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</si>
  <si>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</si>
  <si>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</si>
  <si>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</si>
  <si>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</si>
  <si>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</si>
  <si>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</si>
  <si>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</si>
  <si>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</si>
  <si>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</si>
  <si>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</si>
  <si>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</si>
  <si>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0.68</t>
  </si>
  <si>
    <t>▲ 1.23</t>
  </si>
  <si>
    <t>一般会計</t>
  </si>
  <si>
    <t>水道事業会計</t>
  </si>
  <si>
    <t>工業用水道事業会計</t>
  </si>
  <si>
    <t>下水道事業会計</t>
  </si>
  <si>
    <t>病院事業会計</t>
  </si>
  <si>
    <t>国民健康保険事業（事業勘定）特別会計</t>
  </si>
  <si>
    <t>介護保険事業（保険勘定）特別会計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</si>
  <si>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</si>
  <si>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</si>
  <si>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</si>
  <si>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</si>
  <si>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</si>
  <si>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</si>
  <si>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</si>
  <si>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</si>
  <si>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</si>
  <si>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2">
      <t>チイキ</t>
    </rPh>
    <rPh sb="2" eb="4">
      <t>シンコウ</t>
    </rPh>
    <rPh sb="4" eb="6">
      <t>キキン</t>
    </rPh>
    <phoneticPr fontId="5"/>
  </si>
  <si>
    <t>体育振興基金</t>
    <rPh sb="0" eb="2">
      <t>タイイク</t>
    </rPh>
    <rPh sb="2" eb="4">
      <t>シンコウ</t>
    </rPh>
    <rPh sb="4" eb="6">
      <t>キキン</t>
    </rPh>
    <phoneticPr fontId="5"/>
  </si>
  <si>
    <t>公園墓地管理運営基金</t>
    <rPh sb="0" eb="2">
      <t>コウエン</t>
    </rPh>
    <rPh sb="2" eb="4">
      <t>ボチ</t>
    </rPh>
    <rPh sb="4" eb="6">
      <t>カンリ</t>
    </rPh>
    <rPh sb="6" eb="8">
      <t>ウンエイ</t>
    </rPh>
    <rPh sb="8" eb="10">
      <t>キキン</t>
    </rPh>
    <phoneticPr fontId="5"/>
  </si>
  <si>
    <t>社会福祉事業推進基金</t>
    <rPh sb="0" eb="2">
      <t>シャカイ</t>
    </rPh>
    <rPh sb="2" eb="4">
      <t>フクシ</t>
    </rPh>
    <rPh sb="4" eb="6">
      <t>ジギョウ</t>
    </rPh>
    <rPh sb="6" eb="8">
      <t>スイシン</t>
    </rPh>
    <rPh sb="8" eb="10">
      <t>キキン</t>
    </rPh>
    <phoneticPr fontId="5"/>
  </si>
  <si>
    <t>博物館推進基金</t>
    <rPh sb="0" eb="3">
      <t>ハクブツカン</t>
    </rPh>
    <rPh sb="3" eb="5">
      <t>スイシン</t>
    </rPh>
    <rPh sb="5" eb="7">
      <t>キキン</t>
    </rPh>
    <phoneticPr fontId="5"/>
  </si>
  <si>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</si>
  <si>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</si>
  <si>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</si>
  <si>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</si>
  <si>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2">
      <t>ラントウ</t>
    </rPh>
    <rPh sb="2" eb="4">
      <t>ブンカ</t>
    </rPh>
    <rPh sb="4" eb="6">
      <t>シンコウ</t>
    </rPh>
    <rPh sb="6" eb="8">
      <t>ザイダン</t>
    </rPh>
    <phoneticPr fontId="2"/>
  </si>
  <si>
    <t>野呂山開発公社</t>
    <rPh sb="0" eb="3">
      <t>ノロサン</t>
    </rPh>
    <rPh sb="3" eb="5">
      <t>カイハツ</t>
    </rPh>
    <rPh sb="5" eb="7">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</si>
  <si>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</si>
  <si>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</si>
  <si>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斎島汽船</t>
    <rPh sb="0" eb="2">
      <t>イツキシマ</t>
    </rPh>
    <rPh sb="2" eb="4">
      <t>キセン</t>
    </rPh>
    <phoneticPr fontId="2"/>
  </si>
  <si>
    <t>くれ勤労者福祉サービスセンター</t>
    <rPh sb="2" eb="5">
      <t>キンロウシャ</t>
    </rPh>
    <rPh sb="5" eb="7">
      <t>フクシ</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</si>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</sst>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040-4711-BC47-6A29664DCA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47890</c:v>
                </c:pt>
                <c:pt idx="1">
                  <c:v>44418</c:v>
                </c:pt>
                <c:pt idx="2">
                  <c:v>49643</c:v>
                </c:pt>
                <c:pt idx="3">
                  <c:v>61062</c:v>
                </c:pt>
                <c:pt idx="4">
                  <c:v>65902</c:v>
                </c:pt>
              </c:numCache>
            </c:numRef>
          </c:val>
          <c:smooth val="0"/>
          <c:extLst>
            <c:ext xmlns:c16="http://schemas.microsoft.com/office/drawing/2014/chart" uri="{C3380CC4-5D6E-409C-BE32-E72D297353CC}">
              <c16:uniqueId val="{00000001-2040-4711-BC47-6A29664DCA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4.4400000000000004</c:v>
                </c:pt>
                <c:pt idx="1">
                  <c:v>7.85</c:v>
                </c:pt>
                <c:pt idx="2">
                  <c:v>4.76</c:v>
                </c:pt>
                <c:pt idx="3">
                  <c:v>6.4</c:v>
                </c:pt>
                <c:pt idx="4">
                  <c:v>5.1100000000000003</c:v>
                </c:pt>
              </c:numCache>
            </c:numRef>
          </c:val>
          <c:extLst>
            <c:ext xmlns:c16="http://schemas.microsoft.com/office/drawing/2014/chart" uri="{C3380CC4-5D6E-409C-BE32-E72D297353CC}">
              <c16:uniqueId val="{00000000-67C4-41BB-A42E-2883E450BB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7.21</c:v>
                </c:pt>
                <c:pt idx="1">
                  <c:v>9.2799999999999994</c:v>
                </c:pt>
                <c:pt idx="2">
                  <c:v>13.59</c:v>
                </c:pt>
                <c:pt idx="3">
                  <c:v>14.48</c:v>
                </c:pt>
                <c:pt idx="4">
                  <c:v>14.32</c:v>
                </c:pt>
              </c:numCache>
            </c:numRef>
          </c:val>
          <c:extLst>
            <c:ext xmlns:c16="http://schemas.microsoft.com/office/drawing/2014/chart" uri="{C3380CC4-5D6E-409C-BE32-E72D297353CC}">
              <c16:uniqueId val="{00000001-67C4-41BB-A42E-2883E450BB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-0.68</c:v>
                </c:pt>
                <c:pt idx="1">
                  <c:v>5.93</c:v>
                </c:pt>
                <c:pt idx="2">
                  <c:v>0.73</c:v>
                </c:pt>
                <c:pt idx="3">
                  <c:v>3.14</c:v>
                </c:pt>
                <c:pt idx="4">
                  <c:v>-1.23</c:v>
                </c:pt>
              </c:numCache>
            </c:numRef>
          </c:val>
          <c:smooth val="0"/>
          <c:extLst>
            <c:ext xmlns:c16="http://schemas.microsoft.com/office/drawing/2014/chart" uri="{C3380CC4-5D6E-409C-BE32-E72D297353CC}">
              <c16:uniqueId val="{00000002-67C4-41BB-A42E-2883E450BB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0.04</c:v>
                </c:pt>
                <c:pt idx="6">
                  <c:v>#N/A</c:v>
                </c:pt>
                <c:pt idx="7">
                  <c:v>0.04</c:v>
                </c:pt>
                <c:pt idx="8">
                  <c:v>#N/A</c:v>
                </c:pt>
                <c:pt idx="9">
                  <c:v>0.04</c:v>
                </c:pt>
              </c:numCache>
            </c:numRef>
          </c:val>
          <c:extLst>
            <c:ext xmlns:c16="http://schemas.microsoft.com/office/drawing/2014/chart" uri="{C3380CC4-5D6E-409C-BE32-E72D297353CC}">
              <c16:uniqueId val="{00000000-6887-45BD-A0AB-BEFC66471B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87-45BD-A0AB-BEFC66471B2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0.32</c:v>
                </c:pt>
                <c:pt idx="2">
                  <c:v>#N/A</c:v>
                </c:pt>
                <c:pt idx="3">
                  <c:v>0.32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6887-45BD-A0AB-BEFC66471B28}"/>
            </c:ext>
          </c:extLst>
        </c:ser>
        <c:ser>
          <c:idx val="3"/>
          <c:order val="3"/>
          <c:tx>
            <c:strRef>
              <c:f>データシート!$A$30</c:f>
              <c:strCache>
                <c:ptCount val="1"/>
                <c:pt idx="0">
                  <c:v>介護保険事業（保険勘定）特別会計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0.75</c:v>
                </c:pt>
                <c:pt idx="4">
                  <c:v>#N/A</c:v>
                </c:pt>
                <c:pt idx="5">
                  <c:v>0.54</c:v>
                </c:pt>
                <c:pt idx="6">
                  <c:v>#N/A</c:v>
                </c:pt>
                <c:pt idx="7">
                  <c:v>0.27</c:v>
                </c:pt>
                <c:pt idx="8">
                  <c:v>#N/A</c:v>
                </c:pt>
                <c:pt idx="9">
                  <c:v>0.19</c:v>
                </c:pt>
              </c:numCache>
            </c:numRef>
          </c:val>
          <c:extLst>
            <c:ext xmlns:c16="http://schemas.microsoft.com/office/drawing/2014/chart" uri="{C3380CC4-5D6E-409C-BE32-E72D297353CC}">
              <c16:uniqueId val="{00000003-6887-45BD-A0AB-BEFC66471B28}"/>
            </c:ext>
          </c:extLst>
        </c:ser>
        <c:ser>
          <c:idx val="4"/>
          <c:order val="4"/>
          <c:tx>
            <c:strRef>
              <c:f>データシート!$A$31</c:f>
              <c:strCache>
                <c:ptCount val="1"/>
                <c:pt idx="0">
                  <c:v>国民健康保険事業（事業勘定）特別会計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1.05</c:v>
                </c:pt>
                <c:pt idx="4">
                  <c:v>#N/A</c:v>
                </c:pt>
                <c:pt idx="5">
                  <c:v>0.79</c:v>
                </c:pt>
                <c:pt idx="6">
                  <c:v>#N/A</c:v>
                </c:pt>
                <c:pt idx="7">
                  <c:v>0.13</c:v>
                </c:pt>
                <c:pt idx="8">
                  <c:v>#N/A</c:v>
                </c:pt>
                <c:pt idx="9">
                  <c:v>0.27</c:v>
                </c:pt>
              </c:numCache>
            </c:numRef>
          </c:val>
          <c:extLst>
            <c:ext xmlns:c16="http://schemas.microsoft.com/office/drawing/2014/chart" uri="{C3380CC4-5D6E-409C-BE32-E72D297353CC}">
              <c16:uniqueId val="{00000004-6887-45BD-A0AB-BEFC66471B2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0.18</c:v>
                </c:pt>
                <c:pt idx="4">
                  <c:v>#N/A</c:v>
                </c:pt>
                <c:pt idx="5">
                  <c:v>0.1</c:v>
                </c:pt>
                <c:pt idx="6">
                  <c:v>#N/A</c:v>
                </c:pt>
                <c:pt idx="7">
                  <c:v>0.28999999999999998</c:v>
                </c:pt>
                <c:pt idx="8">
                  <c:v>#N/A</c:v>
                </c:pt>
                <c:pt idx="9">
                  <c:v>0.38</c:v>
                </c:pt>
              </c:numCache>
            </c:numRef>
          </c:val>
          <c:extLst>
            <c:ext xmlns:c16="http://schemas.microsoft.com/office/drawing/2014/chart" uri="{C3380CC4-5D6E-409C-BE32-E72D297353CC}">
              <c16:uniqueId val="{00000005-6887-45BD-A0AB-BEFC66471B2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2.2599999999999998</c:v>
                </c:pt>
                <c:pt idx="2">
                  <c:v>#N/A</c:v>
                </c:pt>
                <c:pt idx="3">
                  <c:v>2.2200000000000002</c:v>
                </c:pt>
                <c:pt idx="4">
                  <c:v>#N/A</c:v>
                </c:pt>
                <c:pt idx="5">
                  <c:v>1.48</c:v>
                </c:pt>
                <c:pt idx="6">
                  <c:v>#N/A</c:v>
                </c:pt>
                <c:pt idx="7">
                  <c:v>0.52</c:v>
                </c:pt>
                <c:pt idx="8">
                  <c:v>#N/A</c:v>
                </c:pt>
                <c:pt idx="9">
                  <c:v>1.07</c:v>
                </c:pt>
              </c:numCache>
            </c:numRef>
          </c:val>
          <c:extLst>
            <c:ext xmlns:c16="http://schemas.microsoft.com/office/drawing/2014/chart" uri="{C3380CC4-5D6E-409C-BE32-E72D297353CC}">
              <c16:uniqueId val="{00000006-6887-45BD-A0AB-BEFC66471B2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1.75</c:v>
                </c:pt>
                <c:pt idx="2">
                  <c:v>#N/A</c:v>
                </c:pt>
                <c:pt idx="3">
                  <c:v>1.86</c:v>
                </c:pt>
                <c:pt idx="4">
                  <c:v>#N/A</c:v>
                </c:pt>
                <c:pt idx="5">
                  <c:v>2.0699999999999998</c:v>
                </c:pt>
                <c:pt idx="6">
                  <c:v>#N/A</c:v>
                </c:pt>
                <c:pt idx="7">
                  <c:v>2.2999999999999998</c:v>
                </c:pt>
                <c:pt idx="8">
                  <c:v>#N/A</c:v>
                </c:pt>
                <c:pt idx="9">
                  <c:v>1.3</c:v>
                </c:pt>
              </c:numCache>
            </c:numRef>
          </c:val>
          <c:extLst>
            <c:ext xmlns:c16="http://schemas.microsoft.com/office/drawing/2014/chart" uri="{C3380CC4-5D6E-409C-BE32-E72D297353CC}">
              <c16:uniqueId val="{00000007-6887-45BD-A0AB-BEFC66471B2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4.16</c:v>
                </c:pt>
                <c:pt idx="2">
                  <c:v>#N/A</c:v>
                </c:pt>
                <c:pt idx="3">
                  <c:v>3.93</c:v>
                </c:pt>
                <c:pt idx="4">
                  <c:v>#N/A</c:v>
                </c:pt>
                <c:pt idx="5">
                  <c:v>3.84</c:v>
                </c:pt>
                <c:pt idx="6">
                  <c:v>#N/A</c:v>
                </c:pt>
                <c:pt idx="7">
                  <c:v>3.5</c:v>
                </c:pt>
                <c:pt idx="8">
                  <c:v>#N/A</c:v>
                </c:pt>
                <c:pt idx="9">
                  <c:v>3.45</c:v>
                </c:pt>
              </c:numCache>
            </c:numRef>
          </c:val>
          <c:extLst>
            <c:ext xmlns:c16="http://schemas.microsoft.com/office/drawing/2014/chart" uri="{C3380CC4-5D6E-409C-BE32-E72D297353CC}">
              <c16:uniqueId val="{00000008-6887-45BD-A0AB-BEFC66471B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7.84</c:v>
                </c:pt>
                <c:pt idx="4">
                  <c:v>#N/A</c:v>
                </c:pt>
                <c:pt idx="5">
                  <c:v>4.75</c:v>
                </c:pt>
                <c:pt idx="6">
                  <c:v>#N/A</c:v>
                </c:pt>
                <c:pt idx="7">
                  <c:v>6.39</c:v>
                </c:pt>
                <c:pt idx="8">
                  <c:v>#N/A</c:v>
                </c:pt>
                <c:pt idx="9">
                  <c:v>5.1100000000000003</c:v>
                </c:pt>
              </c:numCache>
            </c:numRef>
          </c:val>
          <c:extLst>
            <c:ext xmlns:c16="http://schemas.microsoft.com/office/drawing/2014/chart" uri="{C3380CC4-5D6E-409C-BE32-E72D297353CC}">
              <c16:uniqueId val="{00000009-6887-45BD-A0AB-BEFC66471B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11521</c:v>
                </c:pt>
                <c:pt idx="5">
                  <c:v>11155</c:v>
                </c:pt>
                <c:pt idx="8">
                  <c:v>11219</c:v>
                </c:pt>
                <c:pt idx="11">
                  <c:v>11263</c:v>
                </c:pt>
                <c:pt idx="14">
                  <c:v>10945</c:v>
                </c:pt>
              </c:numCache>
            </c:numRef>
          </c:val>
          <c:extLst>
            <c:ext xmlns:c16="http://schemas.microsoft.com/office/drawing/2014/chart" uri="{C3380CC4-5D6E-409C-BE32-E72D297353CC}">
              <c16:uniqueId val="{00000000-BACD-45AD-93FB-C064E7AD30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2</c:v>
                </c:pt>
                <c:pt idx="6">
                  <c:v>4</c:v>
                </c:pt>
                <c:pt idx="9">
                  <c:v>3</c:v>
                </c:pt>
                <c:pt idx="12">
                  <c:v>0</c:v>
                </c:pt>
              </c:numCache>
            </c:numRef>
          </c:val>
          <c:extLst>
            <c:ext xmlns:c16="http://schemas.microsoft.com/office/drawing/2014/chart" uri="{C3380CC4-5D6E-409C-BE32-E72D297353CC}">
              <c16:uniqueId val="{00000001-BACD-45AD-93FB-C064E7AD30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93</c:v>
                </c:pt>
                <c:pt idx="3">
                  <c:v>93</c:v>
                </c:pt>
                <c:pt idx="6">
                  <c:v>93</c:v>
                </c:pt>
                <c:pt idx="9">
                  <c:v>93</c:v>
                </c:pt>
                <c:pt idx="12">
                  <c:v>93</c:v>
                </c:pt>
              </c:numCache>
            </c:numRef>
          </c:val>
          <c:extLst>
            <c:ext xmlns:c16="http://schemas.microsoft.com/office/drawing/2014/chart" uri="{C3380CC4-5D6E-409C-BE32-E72D297353CC}">
              <c16:uniqueId val="{00000002-BACD-45AD-93FB-C064E7AD30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CD-45AD-93FB-C064E7AD30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1654</c:v>
                </c:pt>
                <c:pt idx="3">
                  <c:v>1565</c:v>
                </c:pt>
                <c:pt idx="6">
                  <c:v>1538</c:v>
                </c:pt>
                <c:pt idx="9">
                  <c:v>1489</c:v>
                </c:pt>
                <c:pt idx="12">
                  <c:v>1908</c:v>
                </c:pt>
              </c:numCache>
            </c:numRef>
          </c:val>
          <c:extLst>
            <c:ext xmlns:c16="http://schemas.microsoft.com/office/drawing/2014/chart" uri="{C3380CC4-5D6E-409C-BE32-E72D297353CC}">
              <c16:uniqueId val="{00000004-BACD-45AD-93FB-C064E7AD30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CD-45AD-93FB-C064E7AD30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CD-45AD-93FB-C064E7AD30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12914</c:v>
                </c:pt>
                <c:pt idx="3">
                  <c:v>12478</c:v>
                </c:pt>
                <c:pt idx="6">
                  <c:v>12026</c:v>
                </c:pt>
                <c:pt idx="9">
                  <c:v>11912</c:v>
                </c:pt>
                <c:pt idx="12">
                  <c:v>11286</c:v>
                </c:pt>
              </c:numCache>
            </c:numRef>
          </c:val>
          <c:extLst>
            <c:ext xmlns:c16="http://schemas.microsoft.com/office/drawing/2014/chart" uri="{C3380CC4-5D6E-409C-BE32-E72D297353CC}">
              <c16:uniqueId val="{00000007-BACD-45AD-93FB-C064E7AD30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3141</c:v>
                </c:pt>
                <c:pt idx="2">
                  <c:v>#N/A</c:v>
                </c:pt>
                <c:pt idx="3">
                  <c:v>#N/A</c:v>
                </c:pt>
                <c:pt idx="4">
                  <c:v>2983</c:v>
                </c:pt>
                <c:pt idx="5">
                  <c:v>#N/A</c:v>
                </c:pt>
                <c:pt idx="6">
                  <c:v>#N/A</c:v>
                </c:pt>
                <c:pt idx="7">
                  <c:v>2442</c:v>
                </c:pt>
                <c:pt idx="8">
                  <c:v>#N/A</c:v>
                </c:pt>
                <c:pt idx="9">
                  <c:v>#N/A</c:v>
                </c:pt>
                <c:pt idx="10">
                  <c:v>2234</c:v>
                </c:pt>
                <c:pt idx="11">
                  <c:v>#N/A</c:v>
                </c:pt>
                <c:pt idx="12">
                  <c:v>#N/A</c:v>
                </c:pt>
                <c:pt idx="13">
                  <c:v>2342</c:v>
                </c:pt>
                <c:pt idx="14">
                  <c:v>#N/A</c:v>
                </c:pt>
              </c:numCache>
            </c:numRef>
          </c:val>
          <c:smooth val="0"/>
          <c:extLst>
            <c:ext xmlns:c16="http://schemas.microsoft.com/office/drawing/2014/chart" uri="{C3380CC4-5D6E-409C-BE32-E72D297353CC}">
              <c16:uniqueId val="{00000008-BACD-45AD-93FB-C064E7AD30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105727</c:v>
                </c:pt>
                <c:pt idx="5">
                  <c:v>102261</c:v>
                </c:pt>
                <c:pt idx="8">
                  <c:v>99584</c:v>
                </c:pt>
                <c:pt idx="11">
                  <c:v>98158</c:v>
                </c:pt>
                <c:pt idx="14">
                  <c:v>94641</c:v>
                </c:pt>
              </c:numCache>
            </c:numRef>
          </c:val>
          <c:extLst>
            <c:ext xmlns:c16="http://schemas.microsoft.com/office/drawing/2014/chart" uri="{C3380CC4-5D6E-409C-BE32-E72D297353CC}">
              <c16:uniqueId val="{00000000-023D-40C8-8D83-55F7DC31B3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13962</c:v>
                </c:pt>
                <c:pt idx="5">
                  <c:v>13292</c:v>
                </c:pt>
                <c:pt idx="8">
                  <c:v>12353</c:v>
                </c:pt>
                <c:pt idx="11">
                  <c:v>11596</c:v>
                </c:pt>
                <c:pt idx="14">
                  <c:v>11956</c:v>
                </c:pt>
              </c:numCache>
            </c:numRef>
          </c:val>
          <c:extLst>
            <c:ext xmlns:c16="http://schemas.microsoft.com/office/drawing/2014/chart" uri="{C3380CC4-5D6E-409C-BE32-E72D297353CC}">
              <c16:uniqueId val="{00000001-023D-40C8-8D83-55F7DC31B3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12178</c:v>
                </c:pt>
                <c:pt idx="5">
                  <c:v>13348</c:v>
                </c:pt>
                <c:pt idx="8">
                  <c:v>16084</c:v>
                </c:pt>
                <c:pt idx="11">
                  <c:v>17127</c:v>
                </c:pt>
                <c:pt idx="14">
                  <c:v>18012</c:v>
                </c:pt>
              </c:numCache>
            </c:numRef>
          </c:val>
          <c:extLst>
            <c:ext xmlns:c16="http://schemas.microsoft.com/office/drawing/2014/chart" uri="{C3380CC4-5D6E-409C-BE32-E72D297353CC}">
              <c16:uniqueId val="{00000002-023D-40C8-8D83-55F7DC31B3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3D-40C8-8D83-55F7DC31B3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3D-40C8-8D83-55F7DC31B3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699</c:v>
                </c:pt>
                <c:pt idx="3">
                  <c:v>684</c:v>
                </c:pt>
                <c:pt idx="6">
                  <c:v>461</c:v>
                </c:pt>
                <c:pt idx="9">
                  <c:v>484</c:v>
                </c:pt>
                <c:pt idx="12">
                  <c:v>439</c:v>
                </c:pt>
              </c:numCache>
            </c:numRef>
          </c:val>
          <c:extLst>
            <c:ext xmlns:c16="http://schemas.microsoft.com/office/drawing/2014/chart" uri="{C3380CC4-5D6E-409C-BE32-E72D297353CC}">
              <c16:uniqueId val="{00000005-023D-40C8-8D83-55F7DC31B3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15727</c:v>
                </c:pt>
                <c:pt idx="3">
                  <c:v>14778</c:v>
                </c:pt>
                <c:pt idx="6">
                  <c:v>14222</c:v>
                </c:pt>
                <c:pt idx="9">
                  <c:v>14613</c:v>
                </c:pt>
                <c:pt idx="12">
                  <c:v>14693</c:v>
                </c:pt>
              </c:numCache>
            </c:numRef>
          </c:val>
          <c:extLst>
            <c:ext xmlns:c16="http://schemas.microsoft.com/office/drawing/2014/chart" uri="{C3380CC4-5D6E-409C-BE32-E72D297353CC}">
              <c16:uniqueId val="{00000006-023D-40C8-8D83-55F7DC31B3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3D-40C8-8D83-55F7DC31B3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26260</c:v>
                </c:pt>
                <c:pt idx="3">
                  <c:v>24024</c:v>
                </c:pt>
                <c:pt idx="6">
                  <c:v>21443</c:v>
                </c:pt>
                <c:pt idx="9">
                  <c:v>19868</c:v>
                </c:pt>
                <c:pt idx="12">
                  <c:v>18756</c:v>
                </c:pt>
              </c:numCache>
            </c:numRef>
          </c:val>
          <c:extLst>
            <c:ext xmlns:c16="http://schemas.microsoft.com/office/drawing/2014/chart" uri="{C3380CC4-5D6E-409C-BE32-E72D297353CC}">
              <c16:uniqueId val="{00000008-023D-40C8-8D83-55F7DC31B3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448</c:v>
                </c:pt>
                <c:pt idx="3">
                  <c:v>361</c:v>
                </c:pt>
                <c:pt idx="6">
                  <c:v>273</c:v>
                </c:pt>
                <c:pt idx="9">
                  <c:v>183</c:v>
                </c:pt>
                <c:pt idx="12">
                  <c:v>92</c:v>
                </c:pt>
              </c:numCache>
            </c:numRef>
          </c:val>
          <c:extLst>
            <c:ext xmlns:c16="http://schemas.microsoft.com/office/drawing/2014/chart" uri="{C3380CC4-5D6E-409C-BE32-E72D297353CC}">
              <c16:uniqueId val="{00000009-023D-40C8-8D83-55F7DC31B3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119769</c:v>
                </c:pt>
                <c:pt idx="3">
                  <c:v>115882</c:v>
                </c:pt>
                <c:pt idx="6">
                  <c:v>111815</c:v>
                </c:pt>
                <c:pt idx="9">
                  <c:v>108105</c:v>
                </c:pt>
                <c:pt idx="12">
                  <c:v>105866</c:v>
                </c:pt>
              </c:numCache>
            </c:numRef>
          </c:val>
          <c:extLst>
            <c:ext xmlns:c16="http://schemas.microsoft.com/office/drawing/2014/chart" uri="{C3380CC4-5D6E-409C-BE32-E72D297353CC}">
              <c16:uniqueId val="{0000000A-023D-40C8-8D83-55F7DC31B3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31036</c:v>
                </c:pt>
                <c:pt idx="2">
                  <c:v>#N/A</c:v>
                </c:pt>
                <c:pt idx="3">
                  <c:v>#N/A</c:v>
                </c:pt>
                <c:pt idx="4">
                  <c:v>26829</c:v>
                </c:pt>
                <c:pt idx="5">
                  <c:v>#N/A</c:v>
                </c:pt>
                <c:pt idx="6">
                  <c:v>#N/A</c:v>
                </c:pt>
                <c:pt idx="7">
                  <c:v>20192</c:v>
                </c:pt>
                <c:pt idx="8">
                  <c:v>#N/A</c:v>
                </c:pt>
                <c:pt idx="9">
                  <c:v>#N/A</c:v>
                </c:pt>
                <c:pt idx="10">
                  <c:v>16371</c:v>
                </c:pt>
                <c:pt idx="11">
                  <c:v>#N/A</c:v>
                </c:pt>
                <c:pt idx="12">
                  <c:v>#N/A</c:v>
                </c:pt>
                <c:pt idx="13">
                  <c:v>15237</c:v>
                </c:pt>
                <c:pt idx="14">
                  <c:v>#N/A</c:v>
                </c:pt>
              </c:numCache>
            </c:numRef>
          </c:val>
          <c:smooth val="0"/>
          <c:extLst>
            <c:ext xmlns:c16="http://schemas.microsoft.com/office/drawing/2014/chart" uri="{C3380CC4-5D6E-409C-BE32-E72D297353CC}">
              <c16:uniqueId val="{0000000B-023D-40C8-8D83-55F7DC31B3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7526</c:v>
                </c:pt>
                <c:pt idx="1">
                  <c:v>8135</c:v>
                </c:pt>
                <c:pt idx="2">
                  <c:v>8126</c:v>
                </c:pt>
              </c:numCache>
            </c:numRef>
          </c:val>
          <c:extLst>
            <c:ext xmlns:c16="http://schemas.microsoft.com/office/drawing/2014/chart" uri="{C3380CC4-5D6E-409C-BE32-E72D297353CC}">
              <c16:uniqueId val="{00000000-17E2-4CE4-AD5B-D62026EB37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527</c:v>
                </c:pt>
                <c:pt idx="1">
                  <c:v>527</c:v>
                </c:pt>
                <c:pt idx="2">
                  <c:v>527</c:v>
                </c:pt>
              </c:numCache>
            </c:numRef>
          </c:val>
          <c:extLst>
            <c:ext xmlns:c16="http://schemas.microsoft.com/office/drawing/2014/chart" uri="{C3380CC4-5D6E-409C-BE32-E72D297353CC}">
              <c16:uniqueId val="{00000001-17E2-4CE4-AD5B-D62026EB37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4730</c:v>
                </c:pt>
                <c:pt idx="1">
                  <c:v>5162</c:v>
                </c:pt>
                <c:pt idx="2">
                  <c:v>6653</c:v>
                </c:pt>
              </c:numCache>
            </c:numRef>
          </c:val>
          <c:extLst>
            <c:ext xmlns:c16="http://schemas.microsoft.com/office/drawing/2014/chart" uri="{C3380CC4-5D6E-409C-BE32-E72D297353CC}">
              <c16:uniqueId val="{00000002-17E2-4CE4-AD5B-D62026EB37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元利償還金，公営企業債の元利償還金に対する繰入金とともに，既往償還分の減少や，新規地方債の発行抑制，低金利による資金調達等の影響により減少傾向であり，前年度と比較して</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また，分子の控除財源である算入公債費等については，基準財政需要額に算入された公債費が減少したことにより，</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将来負担額については，前年度と比較して一般会計等に係る地方債の現在高が既往償還分の減少に伴い</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億円減少したほか，斎場整備事業の債務負担行為に基づく支出予定額が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億円，下水道事業等の公営企業債等繰入見込額が</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億円減少したことなどにより，合計で</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また，控除財源である充当可能財源等については，体育振興基金等への積立金の増により充当可能基金が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億円の増，都市計画税等の充当可能特定歳入が</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億円の増となった一方で，基準財政需要額算入見込額が地方債現在高の減少等により</a:t>
          </a:r>
          <a:r>
            <a:rPr kumimoji="1" lang="en-US" altLang="ja-JP" sz="1400">
              <a:latin typeface="ＭＳ ゴシック" pitchFamily="49" charset="-128"/>
              <a:ea typeface="ＭＳ ゴシック" pitchFamily="49" charset="-128"/>
            </a:rPr>
            <a:t>35.2</a:t>
          </a:r>
          <a:r>
            <a:rPr kumimoji="1" lang="ja-JP" altLang="en-US" sz="1400">
              <a:latin typeface="ＭＳ ゴシック" pitchFamily="49" charset="-128"/>
              <a:ea typeface="ＭＳ ゴシック" pitchFamily="49" charset="-128"/>
            </a:rPr>
            <a:t>億円減少したため，合計で</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これにより，分子合計は前年度と比較して</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億円の減少となった。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財政調整基金において，決算剰余金の一部等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また，体育振興基金において，スポーツ施設の移転・再配置に向けた取り組みに対応するために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億円を積み立てたほか，市の社会福祉事業に資することを目的として設置した社会福祉事業推進基金において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億円を積み立てたことにより，両基金の残高が合わせて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一方で，退職年齢の段階的な引き上げに対応するために設置している退職手当基金において，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これらの増減に伴い，基金全体では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一定規模の災害など不測の事態への対応に加え，公共施設の長寿命化対策など，今後の財政需要の増加に柔軟に対応できるよう，基金残高を増加していくほか，地域振興基金の活用方法について，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百万円を積み立てたが，退職手当の支給により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地域振興基金は，原資である合併特例債の償還が令和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年度で終了したため，今後の活用について検討していく。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その他の基金は，各基金の目的に応じた事業で多額の負担が見込まれる不測の事態に備えるため，一定額の確保に努める。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市税の減収などの不測の事態や大型事業の実施に対応できるよう，引き続き財政運営の効率化を図り，基金残高の確保に努めていく。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基金の預金利子を積み立てたものの，基金残高は，前年度と同額の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行財政改革を着実に進め，財政運営の効率化を図ることにより，決算剰余金等による基金残高の確保に努めていく。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となっており，類似団体内順位は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位と引き続き低い水準となっている。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低利用市有地の売却や有効活用等により歳入確保に努めるほか，徹底した事務事業の見直し等により歳出の抑制を図るなど，不断の行財政改革に取組み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これは，歳入において地方交付税や地方特例交付金等の増加により，経常一般財源が前年度より</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億円増加した一方，歳出において人件費や扶助費等が増加したことで，経常経費充当一般財源が前年度より</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億円増加したことなどによるものである。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依然として，類似団体平均を上回っている状況であり，今後とも，行財政改革の着実な実践による経常経費の抑制に努め，財政構造の弾力性の確保に努めていく。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86571</xdr:rowOff>
    </xdr:from>
    <xdr:to>
      <xdr:col>23</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0227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86571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49990"/>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0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162983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0173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44044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5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35771</xdr:rowOff>
    </xdr:from>
    <xdr:to>
      <xdr:col>19</xdr:col>
      <xdr:colOff>184150</xdr:colOff>
      <xdr:row>66</xdr:row>
      <xdr:rowOff>137371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122148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8,181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155,362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これは，人件費において退職金が前年より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億円増加したほか，物件費では内部共通事務システム（財務会計，庶務事務，文書管理）の導入に係る費用が前年より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億円増加したことなどが要因となっている。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今後も，継続的に行政運営の効率化を進めていく。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4697</xdr:rowOff>
    </xdr:from>
    <xdr:to>
      <xdr:col>23</xdr:col>
      <xdr:colOff>133350</xdr:colOff>
      <xdr:row>86</xdr:row>
      <xdr:rowOff>169204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49397"/>
          <a:ext cx="838200" cy="16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4697</xdr:rowOff>
    </xdr:from>
    <xdr:to>
      <xdr:col>19</xdr:col>
      <xdr:colOff>133350</xdr:colOff>
      <xdr:row>86</xdr:row>
      <xdr:rowOff>59151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49397"/>
          <a:ext cx="889000" cy="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30665</xdr:rowOff>
    </xdr:from>
    <xdr:to>
      <xdr:col>15</xdr:col>
      <xdr:colOff>82550</xdr:colOff>
      <xdr:row>86</xdr:row>
      <xdr:rowOff>59151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03915"/>
          <a:ext cx="889000" cy="1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44807</xdr:rowOff>
    </xdr:from>
    <xdr:to>
      <xdr:col>11</xdr:col>
      <xdr:colOff>31750</xdr:colOff>
      <xdr:row>85</xdr:row>
      <xdr:rowOff>30665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46607"/>
          <a:ext cx="889000" cy="1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118404</xdr:rowOff>
    </xdr:from>
    <xdr:to>
      <xdr:col>23</xdr:col>
      <xdr:colOff>184150</xdr:colOff>
      <xdr:row>87</xdr:row>
      <xdr:rowOff>48554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90481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3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125347</xdr:rowOff>
    </xdr:from>
    <xdr:to>
      <xdr:col>19</xdr:col>
      <xdr:colOff>184150</xdr:colOff>
      <xdr:row>86</xdr:row>
      <xdr:rowOff>55497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40274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8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8351</xdr:rowOff>
    </xdr:from>
    <xdr:to>
      <xdr:col>15</xdr:col>
      <xdr:colOff>133350</xdr:colOff>
      <xdr:row>86</xdr:row>
      <xdr:rowOff>109951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94728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3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151315</xdr:rowOff>
    </xdr:from>
    <xdr:to>
      <xdr:col>11</xdr:col>
      <xdr:colOff>82550</xdr:colOff>
      <xdr:row>85</xdr:row>
      <xdr:rowOff>81465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66242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165457</xdr:rowOff>
    </xdr:from>
    <xdr:to>
      <xdr:col>7</xdr:col>
      <xdr:colOff>31750</xdr:colOff>
      <xdr:row>84</xdr:row>
      <xdr:rowOff>95607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80384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令和６年度のラスパイレス指数は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今後も引き続き，指数の変動を注視しつつ，より適正な給与制度の確立に努め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46831</xdr:rowOff>
    </xdr:from>
    <xdr:to>
      <xdr:col>81</xdr:col>
      <xdr:colOff>44450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20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46831</xdr:rowOff>
    </xdr:from>
    <xdr:to>
      <xdr:col>77</xdr:col>
      <xdr:colOff>44450</xdr:colOff>
      <xdr:row>85</xdr:row>
      <xdr:rowOff>76994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200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76994</xdr:rowOff>
    </xdr:from>
    <xdr:to>
      <xdr:col>72</xdr:col>
      <xdr:colOff>203200</xdr:colOff>
      <xdr:row>85</xdr:row>
      <xdr:rowOff>122238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5024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41275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954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167481</xdr:rowOff>
    </xdr:from>
    <xdr:to>
      <xdr:col>81</xdr:col>
      <xdr:colOff>95250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12558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167481</xdr:rowOff>
    </xdr:from>
    <xdr:to>
      <xdr:col>77</xdr:col>
      <xdr:colOff>95250</xdr:colOff>
      <xdr:row>85</xdr:row>
      <xdr:rowOff>97631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107808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38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26194</xdr:rowOff>
    </xdr:from>
    <xdr:to>
      <xdr:col>73</xdr:col>
      <xdr:colOff>44450</xdr:colOff>
      <xdr:row>85</xdr:row>
      <xdr:rowOff>127794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137971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71438</xdr:rowOff>
    </xdr:from>
    <xdr:to>
      <xdr:col>68</xdr:col>
      <xdr:colOff>203200</xdr:colOff>
      <xdr:row>86</xdr:row>
      <xdr:rowOff>1588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で，類似団体平均値を上回っている。これは，地理的事情等により消防職員数が多いことなどが主な要因である。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本市では，令和５年３月に「第３次呉市職員体制再構築計画」を策定し，職員の年齢構成や定年引上げへの対応などを踏まえ，令和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年度当初の職員数の目標値を常勤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人（上下水道局を除く。令和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年度比較：常勤＋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業務のデジタル化による業務改善等を積極的に進めつつ，必要な職員数を確保し，職員体制の整備を図っていくこととしている。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130628</xdr:rowOff>
    </xdr:from>
    <xdr:to>
      <xdr:col>81</xdr:col>
      <xdr:colOff>44450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6052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109946</xdr:rowOff>
    </xdr:from>
    <xdr:to>
      <xdr:col>77</xdr:col>
      <xdr:colOff>44450</xdr:colOff>
      <xdr:row>62</xdr:row>
      <xdr:rowOff>130628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398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109946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7260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96157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7090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121194</xdr:rowOff>
    </xdr:from>
    <xdr:to>
      <xdr:col>81</xdr:col>
      <xdr:colOff>95250</xdr:colOff>
      <xdr:row>63</xdr:row>
      <xdr:rowOff>51344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93271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79828</xdr:rowOff>
    </xdr:from>
    <xdr:to>
      <xdr:col>77</xdr:col>
      <xdr:colOff>95250</xdr:colOff>
      <xdr:row>63</xdr:row>
      <xdr:rowOff>9978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166205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9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59146</xdr:rowOff>
    </xdr:from>
    <xdr:to>
      <xdr:col>73</xdr:col>
      <xdr:colOff>44450</xdr:colOff>
      <xdr:row>62</xdr:row>
      <xdr:rowOff>160746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145523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％となっており，類似団体平均並みの比率となっている。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今後も，投資的事業については，後年度の財政負担を考慮し，財政措置の高い有利な地方債を活用するなど，計画的な実施に努めていく。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159173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769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108373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33444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378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投資的事業の計画的執行により地方債の残高や債務負担行為に基づく支出予定額が</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億円減少していること，臨海土地造成事業特別会計の地方債の残高減少により公営企業債等繰入見込額が</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億円減少していることなどにより，将来負担額が</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億円減少したことで，前年度に比べ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％となったが，依然として，類似団体平均を大きく上回っている状況であり，引き続き行財政改革を進めることで，財政の健全化に努める。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16764</xdr:rowOff>
    </xdr:from>
    <xdr:to>
      <xdr:col>81</xdr:col>
      <xdr:colOff>44450</xdr:colOff>
      <xdr:row>16</xdr:row>
      <xdr:rowOff>44755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59964"/>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44755</xdr:rowOff>
    </xdr:from>
    <xdr:to>
      <xdr:col>77</xdr:col>
      <xdr:colOff>44450</xdr:colOff>
      <xdr:row>16</xdr:row>
      <xdr:rowOff>129692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87955"/>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129692</xdr:rowOff>
    </xdr:from>
    <xdr:to>
      <xdr:col>72</xdr:col>
      <xdr:colOff>203200</xdr:colOff>
      <xdr:row>17</xdr:row>
      <xdr:rowOff>76962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72892"/>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76962</xdr:rowOff>
    </xdr:from>
    <xdr:to>
      <xdr:col>68</xdr:col>
      <xdr:colOff>152400</xdr:colOff>
      <xdr:row>18</xdr:row>
      <xdr:rowOff>8788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91612"/>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109491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8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165405</xdr:rowOff>
    </xdr:from>
    <xdr:to>
      <xdr:col>77</xdr:col>
      <xdr:colOff>95250</xdr:colOff>
      <xdr:row>16</xdr:row>
      <xdr:rowOff>95555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80332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2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78892</xdr:rowOff>
    </xdr:from>
    <xdr:to>
      <xdr:col>73</xdr:col>
      <xdr:colOff>44450</xdr:colOff>
      <xdr:row>17</xdr:row>
      <xdr:rowOff>9042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165269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26162</xdr:rowOff>
    </xdr:from>
    <xdr:to>
      <xdr:col>68</xdr:col>
      <xdr:colOff>203200</xdr:colOff>
      <xdr:row>17</xdr:row>
      <xdr:rowOff>127762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112539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2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129438</xdr:rowOff>
    </xdr:from>
    <xdr:to>
      <xdr:col>64</xdr:col>
      <xdr:colOff>152400</xdr:colOff>
      <xdr:row>18</xdr:row>
      <xdr:rowOff>59588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44365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職員体制再構築計画等に基づき，職員数の適正化等に取り組んでいるが，職員給及び退職手当等が増加したことで経常経費充当一般財源は前年度に比べ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％となっており，依然として，類似団体平均を上回っているため，引き続き定員の適正化及び人件費の縮減に努めていく。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内部共通事務システム（財務会計，庶務事務，文書管理）導入等の増加により，経常経費充当一般財源は，前年度に比べ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今後も民間活用を推進し，公共施設等の効率的な資産経営を行い，管理経費等の物件費の抑制に努めていく。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生活保護費給付等が減少したものの，心身障害者介護訓練等給付事業や子ども子育て支援給付金給付等が増加したため，経常経費充当一般財源は前年度に比べ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生活保護費給付の減少が続いているが，障害者数及び障害サービス事業者数の増加による扶助費の増加傾向が見込まれるため，今後とも健全な財政運営の確保に努めていく。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9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0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民健康保険事業（事業勘定）特別会計や後期高齢者医療事業特別会計への繰出金などが増加した一方で，集落排水事業特別会計への繰出金などが減少したことから，経常経費充当一般財源は前年度並みであ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また，経常収支比率は前年度に比べ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今後も，インフラ等の維持補修費の増加等が見込まれることから，行財政改革による経費の抑制に努めていく。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74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98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6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107950</xdr:rowOff>
    </xdr:from>
    <xdr:to>
      <xdr:col>82</xdr:col>
      <xdr:colOff>158750</xdr:colOff>
      <xdr:row>60</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生活交通路線維持事業等に対する補助金が増加したことにより，経常経費充当一般財源は前年度に比べ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引き続き，補助費等の適正な執行に努めるとともに，実施手法の見直しを進めるなど，経費の抑制に努めていく。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37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128778</xdr:rowOff>
    </xdr:from>
    <xdr:to>
      <xdr:col>78</xdr:col>
      <xdr:colOff>120650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69105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地方債の計画的な活用により残高の縮減を図ったことで，前年度に比べ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今後も，建設事業の計画的な実施による残高の縮減，財政措置の高い有利な地方債の活用を図っていく。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68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79</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67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67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829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72389</xdr:rowOff>
    </xdr:from>
    <xdr:to>
      <xdr:col>15</xdr:col>
      <xdr:colOff>149225</xdr:colOff>
      <xdr:row>80</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％となっており，類似団体平均並みの比率となっている。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引き続き，行財政改革の着実な実践により，行政運営の効率化を推進することで，財政構造の弾力性の確保に努めていく。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695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168911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74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743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99149</xdr:rowOff>
    </xdr:from>
    <xdr:to>
      <xdr:col>29</xdr:col>
      <xdr:colOff>127000</xdr:colOff>
      <xdr:row>13</xdr:row>
      <xdr:rowOff>133477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04174"/>
          <a:ext cx="647700" cy="20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133477</xdr:rowOff>
    </xdr:from>
    <xdr:to>
      <xdr:col>26</xdr:col>
      <xdr:colOff>50800</xdr:colOff>
      <xdr:row>14</xdr:row>
      <xdr:rowOff>31483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9952"/>
          <a:ext cx="698500" cy="6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4356</xdr:rowOff>
    </xdr:from>
    <xdr:to>
      <xdr:col>22</xdr:col>
      <xdr:colOff>114300</xdr:colOff>
      <xdr:row>14</xdr:row>
      <xdr:rowOff>31483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52281"/>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4356</xdr:rowOff>
    </xdr:from>
    <xdr:to>
      <xdr:col>18</xdr:col>
      <xdr:colOff>177800</xdr:colOff>
      <xdr:row>14</xdr:row>
      <xdr:rowOff>44971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5228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48349</xdr:rowOff>
    </xdr:from>
    <xdr:to>
      <xdr:col>29</xdr:col>
      <xdr:colOff>177800</xdr:colOff>
      <xdr:row>12</xdr:row>
      <xdr:rowOff>149949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5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64876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82677</xdr:rowOff>
    </xdr:from>
    <xdr:to>
      <xdr:col>26</xdr:col>
      <xdr:colOff>101600</xdr:colOff>
      <xdr:row>14</xdr:row>
      <xdr:rowOff>12827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23004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152133</xdr:rowOff>
    </xdr:from>
    <xdr:to>
      <xdr:col>22</xdr:col>
      <xdr:colOff>165100</xdr:colOff>
      <xdr:row>14</xdr:row>
      <xdr:rowOff>82283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92460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125006</xdr:rowOff>
    </xdr:from>
    <xdr:to>
      <xdr:col>19</xdr:col>
      <xdr:colOff>38100</xdr:colOff>
      <xdr:row>14</xdr:row>
      <xdr:rowOff>55156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65333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165621</xdr:rowOff>
    </xdr:from>
    <xdr:to>
      <xdr:col>15</xdr:col>
      <xdr:colOff>101600</xdr:colOff>
      <xdr:row>14</xdr:row>
      <xdr:rowOff>95771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105948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1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121818</xdr:rowOff>
    </xdr:from>
    <xdr:to>
      <xdr:col>29</xdr:col>
      <xdr:colOff>127000</xdr:colOff>
      <xdr:row>35</xdr:row>
      <xdr:rowOff>150813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32168"/>
          <a:ext cx="647700" cy="2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106595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120485</xdr:rowOff>
    </xdr:from>
    <xdr:to>
      <xdr:col>26</xdr:col>
      <xdr:colOff>50800</xdr:colOff>
      <xdr:row>35</xdr:row>
      <xdr:rowOff>150813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30835"/>
          <a:ext cx="698500" cy="30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31826</xdr:rowOff>
    </xdr:from>
    <xdr:to>
      <xdr:col>22</xdr:col>
      <xdr:colOff>114300</xdr:colOff>
      <xdr:row>35</xdr:row>
      <xdr:rowOff>120485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42176"/>
          <a:ext cx="698500" cy="8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15596</xdr:rowOff>
    </xdr:from>
    <xdr:to>
      <xdr:col>18</xdr:col>
      <xdr:colOff>177800</xdr:colOff>
      <xdr:row>35</xdr:row>
      <xdr:rowOff>31826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259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71018</xdr:rowOff>
    </xdr:from>
    <xdr:to>
      <xdr:col>29</xdr:col>
      <xdr:colOff>177800</xdr:colOff>
      <xdr:row>35</xdr:row>
      <xdr:rowOff>172618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258995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100013</xdr:rowOff>
    </xdr:from>
    <xdr:to>
      <xdr:col>26</xdr:col>
      <xdr:colOff>101600</xdr:colOff>
      <xdr:row>35</xdr:row>
      <xdr:rowOff>201613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211790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9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69685</xdr:rowOff>
    </xdr:from>
    <xdr:to>
      <xdr:col>22</xdr:col>
      <xdr:colOff>165100</xdr:colOff>
      <xdr:row>35</xdr:row>
      <xdr:rowOff>171285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323926</xdr:rowOff>
    </xdr:from>
    <xdr:to>
      <xdr:col>19</xdr:col>
      <xdr:colOff>38100</xdr:colOff>
      <xdr:row>35</xdr:row>
      <xdr:rowOff>82626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92803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307696</xdr:rowOff>
    </xdr:from>
    <xdr:to>
      <xdr:col>15</xdr:col>
      <xdr:colOff>101600</xdr:colOff>
      <xdr:row>35</xdr:row>
      <xdr:rowOff>66396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76573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125951</xdr:rowOff>
    </xdr:from>
    <xdr:to>
      <xdr:col>24</xdr:col>
      <xdr:colOff>63500</xdr:colOff>
      <xdr:row>34</xdr:row>
      <xdr:rowOff>71479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2351"/>
          <a:ext cx="838200" cy="28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103941</xdr:rowOff>
    </xdr:from>
    <xdr:to>
      <xdr:col>19</xdr:col>
      <xdr:colOff>177800</xdr:colOff>
      <xdr:row>34</xdr:row>
      <xdr:rowOff>71479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61791"/>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34250</xdr:rowOff>
    </xdr:from>
    <xdr:to>
      <xdr:col>15</xdr:col>
      <xdr:colOff>50800</xdr:colOff>
      <xdr:row>33</xdr:row>
      <xdr:rowOff>103941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92100"/>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34250</xdr:rowOff>
    </xdr:from>
    <xdr:to>
      <xdr:col>10</xdr:col>
      <xdr:colOff>114300</xdr:colOff>
      <xdr:row>33</xdr:row>
      <xdr:rowOff>141855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92100"/>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75151</xdr:rowOff>
    </xdr:from>
    <xdr:to>
      <xdr:col>24</xdr:col>
      <xdr:colOff>114300</xdr:colOff>
      <xdr:row>33</xdr:row>
      <xdr:rowOff>5301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98028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20679</xdr:rowOff>
    </xdr:from>
    <xdr:to>
      <xdr:col>20</xdr:col>
      <xdr:colOff>38100</xdr:colOff>
      <xdr:row>34</xdr:row>
      <xdr:rowOff>122279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138806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53141</xdr:rowOff>
    </xdr:from>
    <xdr:to>
      <xdr:col>15</xdr:col>
      <xdr:colOff>101600</xdr:colOff>
      <xdr:row>33</xdr:row>
      <xdr:rowOff>154741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171268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154900</xdr:rowOff>
    </xdr:from>
    <xdr:to>
      <xdr:col>10</xdr:col>
      <xdr:colOff>165100</xdr:colOff>
      <xdr:row>33</xdr:row>
      <xdr:rowOff>85050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101577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1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91055</xdr:rowOff>
    </xdr:from>
    <xdr:to>
      <xdr:col>6</xdr:col>
      <xdr:colOff>38100</xdr:colOff>
      <xdr:row>34</xdr:row>
      <xdr:rowOff>21205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37732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27772</xdr:rowOff>
    </xdr:from>
    <xdr:to>
      <xdr:col>24</xdr:col>
      <xdr:colOff>63500</xdr:colOff>
      <xdr:row>55</xdr:row>
      <xdr:rowOff>109353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57522"/>
          <a:ext cx="8382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154130</xdr:rowOff>
    </xdr:from>
    <xdr:to>
      <xdr:col>19</xdr:col>
      <xdr:colOff>177800</xdr:colOff>
      <xdr:row>55</xdr:row>
      <xdr:rowOff>109353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12430"/>
          <a:ext cx="889000" cy="12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154130</xdr:rowOff>
    </xdr:from>
    <xdr:to>
      <xdr:col>15</xdr:col>
      <xdr:colOff>50800</xdr:colOff>
      <xdr:row>56</xdr:row>
      <xdr:rowOff>93952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12430"/>
          <a:ext cx="889000" cy="28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93952</xdr:rowOff>
    </xdr:from>
    <xdr:to>
      <xdr:col>10</xdr:col>
      <xdr:colOff>114300</xdr:colOff>
      <xdr:row>57</xdr:row>
      <xdr:rowOff>96095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95152"/>
          <a:ext cx="889000" cy="17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148422</xdr:rowOff>
    </xdr:from>
    <xdr:to>
      <xdr:col>24</xdr:col>
      <xdr:colOff>114300</xdr:colOff>
      <xdr:row>55</xdr:row>
      <xdr:rowOff>78572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171299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58553</xdr:rowOff>
    </xdr:from>
    <xdr:to>
      <xdr:col>20</xdr:col>
      <xdr:colOff>38100</xdr:colOff>
      <xdr:row>55</xdr:row>
      <xdr:rowOff>160153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5230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103330</xdr:rowOff>
    </xdr:from>
    <xdr:to>
      <xdr:col>15</xdr:col>
      <xdr:colOff>101600</xdr:colOff>
      <xdr:row>55</xdr:row>
      <xdr:rowOff>33480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50007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43152</xdr:rowOff>
    </xdr:from>
    <xdr:to>
      <xdr:col>10</xdr:col>
      <xdr:colOff>165100</xdr:colOff>
      <xdr:row>56</xdr:row>
      <xdr:rowOff>144752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135879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3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45295</xdr:rowOff>
    </xdr:from>
    <xdr:to>
      <xdr:col>6</xdr:col>
      <xdr:colOff>38100</xdr:colOff>
      <xdr:row>57</xdr:row>
      <xdr:rowOff>146895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138022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68605</xdr:rowOff>
    </xdr:from>
    <xdr:to>
      <xdr:col>24</xdr:col>
      <xdr:colOff>63500</xdr:colOff>
      <xdr:row>77</xdr:row>
      <xdr:rowOff>71577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0255"/>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71577</xdr:rowOff>
    </xdr:from>
    <xdr:to>
      <xdr:col>19</xdr:col>
      <xdr:colOff>177800</xdr:colOff>
      <xdr:row>77</xdr:row>
      <xdr:rowOff>74275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3227"/>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74275</xdr:rowOff>
    </xdr:from>
    <xdr:to>
      <xdr:col>15</xdr:col>
      <xdr:colOff>50800</xdr:colOff>
      <xdr:row>77</xdr:row>
      <xdr:rowOff>98323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75925"/>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98323</xdr:rowOff>
    </xdr:from>
    <xdr:to>
      <xdr:col>10</xdr:col>
      <xdr:colOff>114300</xdr:colOff>
      <xdr:row>77</xdr:row>
      <xdr:rowOff>115835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99973"/>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17805</xdr:rowOff>
    </xdr:from>
    <xdr:to>
      <xdr:col>24</xdr:col>
      <xdr:colOff>114300</xdr:colOff>
      <xdr:row>77</xdr:row>
      <xdr:rowOff>119405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167682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20777</xdr:rowOff>
    </xdr:from>
    <xdr:to>
      <xdr:col>20</xdr:col>
      <xdr:colOff>38100</xdr:colOff>
      <xdr:row>77</xdr:row>
      <xdr:rowOff>122377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138904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23475</xdr:rowOff>
    </xdr:from>
    <xdr:to>
      <xdr:col>15</xdr:col>
      <xdr:colOff>101600</xdr:colOff>
      <xdr:row>77</xdr:row>
      <xdr:rowOff>125075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141602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47523</xdr:rowOff>
    </xdr:from>
    <xdr:to>
      <xdr:col>10</xdr:col>
      <xdr:colOff>165100</xdr:colOff>
      <xdr:row>77</xdr:row>
      <xdr:rowOff>149123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140250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4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65035</xdr:rowOff>
    </xdr:from>
    <xdr:to>
      <xdr:col>6</xdr:col>
      <xdr:colOff>38100</xdr:colOff>
      <xdr:row>77</xdr:row>
      <xdr:rowOff>166635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157762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5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75943</xdr:rowOff>
    </xdr:from>
    <xdr:to>
      <xdr:col>24</xdr:col>
      <xdr:colOff>63500</xdr:colOff>
      <xdr:row>96</xdr:row>
      <xdr:rowOff>122414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35143"/>
          <a:ext cx="8382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122414</xdr:rowOff>
    </xdr:from>
    <xdr:to>
      <xdr:col>19</xdr:col>
      <xdr:colOff>177800</xdr:colOff>
      <xdr:row>97</xdr:row>
      <xdr:rowOff>54170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81614"/>
          <a:ext cx="889000" cy="1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112421</xdr:rowOff>
    </xdr:from>
    <xdr:to>
      <xdr:col>15</xdr:col>
      <xdr:colOff>50800</xdr:colOff>
      <xdr:row>97</xdr:row>
      <xdr:rowOff>54170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71621"/>
          <a:ext cx="889000" cy="1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112421</xdr:rowOff>
    </xdr:from>
    <xdr:to>
      <xdr:col>10</xdr:col>
      <xdr:colOff>114300</xdr:colOff>
      <xdr:row>98</xdr:row>
      <xdr:rowOff>44559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71621"/>
          <a:ext cx="889000" cy="2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25143</xdr:rowOff>
    </xdr:from>
    <xdr:to>
      <xdr:col>24</xdr:col>
      <xdr:colOff>114300</xdr:colOff>
      <xdr:row>96</xdr:row>
      <xdr:rowOff>126743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3570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6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71614</xdr:rowOff>
    </xdr:from>
    <xdr:to>
      <xdr:col>20</xdr:col>
      <xdr:colOff>38100</xdr:colOff>
      <xdr:row>97</xdr:row>
      <xdr:rowOff>1764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164341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2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3370</xdr:rowOff>
    </xdr:from>
    <xdr:to>
      <xdr:col>15</xdr:col>
      <xdr:colOff>101600</xdr:colOff>
      <xdr:row>97</xdr:row>
      <xdr:rowOff>104970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96097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61621</xdr:rowOff>
    </xdr:from>
    <xdr:to>
      <xdr:col>10</xdr:col>
      <xdr:colOff>165100</xdr:colOff>
      <xdr:row>96</xdr:row>
      <xdr:rowOff>163221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154348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165209</xdr:rowOff>
    </xdr:from>
    <xdr:to>
      <xdr:col>6</xdr:col>
      <xdr:colOff>38100</xdr:colOff>
      <xdr:row>98</xdr:row>
      <xdr:rowOff>95359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86486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8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42208</xdr:rowOff>
    </xdr:from>
    <xdr:to>
      <xdr:col>55</xdr:col>
      <xdr:colOff>0</xdr:colOff>
      <xdr:row>37</xdr:row>
      <xdr:rowOff>65786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85858"/>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32900</xdr:rowOff>
    </xdr:from>
    <xdr:to>
      <xdr:col>50</xdr:col>
      <xdr:colOff>114300</xdr:colOff>
      <xdr:row>37</xdr:row>
      <xdr:rowOff>42208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76550"/>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32900</xdr:rowOff>
    </xdr:from>
    <xdr:to>
      <xdr:col>45</xdr:col>
      <xdr:colOff>177800</xdr:colOff>
      <xdr:row>37</xdr:row>
      <xdr:rowOff>122381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7655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8582</xdr:rowOff>
    </xdr:from>
    <xdr:to>
      <xdr:col>41</xdr:col>
      <xdr:colOff>50800</xdr:colOff>
      <xdr:row>37</xdr:row>
      <xdr:rowOff>122381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3532"/>
          <a:ext cx="889000" cy="11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14986</xdr:rowOff>
    </xdr:from>
    <xdr:to>
      <xdr:col>55</xdr:col>
      <xdr:colOff>50800</xdr:colOff>
      <xdr:row>37</xdr:row>
      <xdr:rowOff>116586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164863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162858</xdr:rowOff>
    </xdr:from>
    <xdr:to>
      <xdr:col>50</xdr:col>
      <xdr:colOff>165100</xdr:colOff>
      <xdr:row>37</xdr:row>
      <xdr:rowOff>93008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153550</xdr:rowOff>
    </xdr:from>
    <xdr:to>
      <xdr:col>46</xdr:col>
      <xdr:colOff>38100</xdr:colOff>
      <xdr:row>37</xdr:row>
      <xdr:rowOff>83700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74827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71581</xdr:rowOff>
    </xdr:from>
    <xdr:to>
      <xdr:col>41</xdr:col>
      <xdr:colOff>101600</xdr:colOff>
      <xdr:row>38</xdr:row>
      <xdr:rowOff>1731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164308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129232</xdr:rowOff>
    </xdr:from>
    <xdr:to>
      <xdr:col>36</xdr:col>
      <xdr:colOff>165100</xdr:colOff>
      <xdr:row>31</xdr:row>
      <xdr:rowOff>59382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50509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27267</xdr:rowOff>
    </xdr:from>
    <xdr:to>
      <xdr:col>55</xdr:col>
      <xdr:colOff>0</xdr:colOff>
      <xdr:row>54</xdr:row>
      <xdr:rowOff>119469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285567"/>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119469</xdr:rowOff>
    </xdr:from>
    <xdr:to>
      <xdr:col>50</xdr:col>
      <xdr:colOff>114300</xdr:colOff>
      <xdr:row>55</xdr:row>
      <xdr:rowOff>165551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77769"/>
          <a:ext cx="889000" cy="2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165551</xdr:rowOff>
    </xdr:from>
    <xdr:to>
      <xdr:col>45</xdr:col>
      <xdr:colOff>177800</xdr:colOff>
      <xdr:row>56</xdr:row>
      <xdr:rowOff>93637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95301"/>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27495</xdr:rowOff>
    </xdr:from>
    <xdr:to>
      <xdr:col>41</xdr:col>
      <xdr:colOff>50800</xdr:colOff>
      <xdr:row>56</xdr:row>
      <xdr:rowOff>93637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28695"/>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147917</xdr:rowOff>
    </xdr:from>
    <xdr:to>
      <xdr:col>55</xdr:col>
      <xdr:colOff>50800</xdr:colOff>
      <xdr:row>54</xdr:row>
      <xdr:rowOff>78067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170794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68669</xdr:rowOff>
    </xdr:from>
    <xdr:to>
      <xdr:col>50</xdr:col>
      <xdr:colOff>165100</xdr:colOff>
      <xdr:row>54</xdr:row>
      <xdr:rowOff>170269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114751</xdr:rowOff>
    </xdr:from>
    <xdr:to>
      <xdr:col>46</xdr:col>
      <xdr:colOff>38100</xdr:colOff>
      <xdr:row>56</xdr:row>
      <xdr:rowOff>44901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61428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42837</xdr:rowOff>
    </xdr:from>
    <xdr:to>
      <xdr:col>41</xdr:col>
      <xdr:colOff>101600</xdr:colOff>
      <xdr:row>56</xdr:row>
      <xdr:rowOff>144437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135564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148145</xdr:rowOff>
    </xdr:from>
    <xdr:to>
      <xdr:col>36</xdr:col>
      <xdr:colOff>165100</xdr:colOff>
      <xdr:row>56</xdr:row>
      <xdr:rowOff>78295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69422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133223</xdr:rowOff>
    </xdr:from>
    <xdr:to>
      <xdr:col>55</xdr:col>
      <xdr:colOff>0</xdr:colOff>
      <xdr:row>74</xdr:row>
      <xdr:rowOff>134251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820523"/>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133223</xdr:rowOff>
    </xdr:from>
    <xdr:to>
      <xdr:col>50</xdr:col>
      <xdr:colOff>114300</xdr:colOff>
      <xdr:row>77</xdr:row>
      <xdr:rowOff>67920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820523"/>
          <a:ext cx="889000" cy="4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67920</xdr:rowOff>
    </xdr:from>
    <xdr:to>
      <xdr:col>45</xdr:col>
      <xdr:colOff>177800</xdr:colOff>
      <xdr:row>78</xdr:row>
      <xdr:rowOff>21476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69570"/>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56832</xdr:rowOff>
    </xdr:from>
    <xdr:to>
      <xdr:col>41</xdr:col>
      <xdr:colOff>50800</xdr:colOff>
      <xdr:row>78</xdr:row>
      <xdr:rowOff>21476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87032"/>
          <a:ext cx="889000" cy="3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83451</xdr:rowOff>
    </xdr:from>
    <xdr:to>
      <xdr:col>55</xdr:col>
      <xdr:colOff>50800</xdr:colOff>
      <xdr:row>75</xdr:row>
      <xdr:rowOff>13601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7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106328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82423</xdr:rowOff>
    </xdr:from>
    <xdr:to>
      <xdr:col>50</xdr:col>
      <xdr:colOff>165100</xdr:colOff>
      <xdr:row>75</xdr:row>
      <xdr:rowOff>12573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7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29100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5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17120</xdr:rowOff>
    </xdr:from>
    <xdr:to>
      <xdr:col>46</xdr:col>
      <xdr:colOff>38100</xdr:colOff>
      <xdr:row>77</xdr:row>
      <xdr:rowOff>118720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109847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142126</xdr:rowOff>
    </xdr:from>
    <xdr:to>
      <xdr:col>41</xdr:col>
      <xdr:colOff>101600</xdr:colOff>
      <xdr:row>78</xdr:row>
      <xdr:rowOff>72276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63403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6032</xdr:rowOff>
    </xdr:from>
    <xdr:to>
      <xdr:col>36</xdr:col>
      <xdr:colOff>165100</xdr:colOff>
      <xdr:row>76</xdr:row>
      <xdr:rowOff>107632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98759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109410</xdr:rowOff>
    </xdr:from>
    <xdr:to>
      <xdr:col>55</xdr:col>
      <xdr:colOff>0</xdr:colOff>
      <xdr:row>95</xdr:row>
      <xdr:rowOff>117945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25710"/>
          <a:ext cx="8382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117945</xdr:rowOff>
    </xdr:from>
    <xdr:to>
      <xdr:col>50</xdr:col>
      <xdr:colOff>114300</xdr:colOff>
      <xdr:row>95</xdr:row>
      <xdr:rowOff>149968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05695"/>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149968</xdr:rowOff>
    </xdr:from>
    <xdr:to>
      <xdr:col>45</xdr:col>
      <xdr:colOff>177800</xdr:colOff>
      <xdr:row>96</xdr:row>
      <xdr:rowOff>60700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37718"/>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60700</xdr:rowOff>
    </xdr:from>
    <xdr:to>
      <xdr:col>41</xdr:col>
      <xdr:colOff>50800</xdr:colOff>
      <xdr:row>97</xdr:row>
      <xdr:rowOff>111334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19900"/>
          <a:ext cx="889000" cy="2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58610</xdr:rowOff>
    </xdr:from>
    <xdr:to>
      <xdr:col>55</xdr:col>
      <xdr:colOff>50800</xdr:colOff>
      <xdr:row>94</xdr:row>
      <xdr:rowOff>160210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81487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67145</xdr:rowOff>
    </xdr:from>
    <xdr:to>
      <xdr:col>50</xdr:col>
      <xdr:colOff>165100</xdr:colOff>
      <xdr:row>95</xdr:row>
      <xdr:rowOff>168745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99168</xdr:rowOff>
    </xdr:from>
    <xdr:to>
      <xdr:col>46</xdr:col>
      <xdr:colOff>38100</xdr:colOff>
      <xdr:row>96</xdr:row>
      <xdr:rowOff>29318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9900</xdr:rowOff>
    </xdr:from>
    <xdr:to>
      <xdr:col>41</xdr:col>
      <xdr:colOff>101600</xdr:colOff>
      <xdr:row>96</xdr:row>
      <xdr:rowOff>111500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128027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60534</xdr:rowOff>
    </xdr:from>
    <xdr:to>
      <xdr:col>36</xdr:col>
      <xdr:colOff>165100</xdr:colOff>
      <xdr:row>97</xdr:row>
      <xdr:rowOff>162134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153261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99749</xdr:rowOff>
    </xdr:from>
    <xdr:to>
      <xdr:col>85</xdr:col>
      <xdr:colOff>127000</xdr:colOff>
      <xdr:row>39</xdr:row>
      <xdr:rowOff>87122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443399"/>
          <a:ext cx="838200" cy="3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159294</xdr:rowOff>
    </xdr:from>
    <xdr:to>
      <xdr:col>81</xdr:col>
      <xdr:colOff>50800</xdr:colOff>
      <xdr:row>37</xdr:row>
      <xdr:rowOff>99749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474244"/>
          <a:ext cx="889000" cy="9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95286</xdr:rowOff>
    </xdr:from>
    <xdr:to>
      <xdr:col>76</xdr:col>
      <xdr:colOff>114300</xdr:colOff>
      <xdr:row>31</xdr:row>
      <xdr:rowOff>159294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410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95286</xdr:rowOff>
    </xdr:from>
    <xdr:to>
      <xdr:col>71</xdr:col>
      <xdr:colOff>177800</xdr:colOff>
      <xdr:row>32</xdr:row>
      <xdr:rowOff>32911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410236"/>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36322</xdr:rowOff>
    </xdr:from>
    <xdr:to>
      <xdr:col>85</xdr:col>
      <xdr:colOff>177800</xdr:colOff>
      <xdr:row>39</xdr:row>
      <xdr:rowOff>137922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122699</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3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48949</xdr:rowOff>
    </xdr:from>
    <xdr:to>
      <xdr:col>81</xdr:col>
      <xdr:colOff>101600</xdr:colOff>
      <xdr:row>37</xdr:row>
      <xdr:rowOff>150549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167076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108494</xdr:rowOff>
    </xdr:from>
    <xdr:to>
      <xdr:col>76</xdr:col>
      <xdr:colOff>165100</xdr:colOff>
      <xdr:row>32</xdr:row>
      <xdr:rowOff>38644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55171</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1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44486</xdr:rowOff>
    </xdr:from>
    <xdr:to>
      <xdr:col>72</xdr:col>
      <xdr:colOff>38100</xdr:colOff>
      <xdr:row>31</xdr:row>
      <xdr:rowOff>146086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3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162613</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1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153561</xdr:rowOff>
    </xdr:from>
    <xdr:to>
      <xdr:col>67</xdr:col>
      <xdr:colOff>101600</xdr:colOff>
      <xdr:row>32</xdr:row>
      <xdr:rowOff>83711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4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100238</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2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110874</xdr:rowOff>
    </xdr:from>
    <xdr:to>
      <xdr:col>85</xdr:col>
      <xdr:colOff>127000</xdr:colOff>
      <xdr:row>74</xdr:row>
      <xdr:rowOff>3135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26724"/>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110874</xdr:rowOff>
    </xdr:from>
    <xdr:to>
      <xdr:col>81</xdr:col>
      <xdr:colOff>50800</xdr:colOff>
      <xdr:row>73</xdr:row>
      <xdr:rowOff>146810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2672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69474</xdr:rowOff>
    </xdr:from>
    <xdr:to>
      <xdr:col>76</xdr:col>
      <xdr:colOff>114300</xdr:colOff>
      <xdr:row>73</xdr:row>
      <xdr:rowOff>146810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85324"/>
          <a:ext cx="889000" cy="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69474</xdr:rowOff>
    </xdr:from>
    <xdr:to>
      <xdr:col>71</xdr:col>
      <xdr:colOff>177800</xdr:colOff>
      <xdr:row>73</xdr:row>
      <xdr:rowOff>101250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853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123785</xdr:rowOff>
    </xdr:from>
    <xdr:to>
      <xdr:col>85</xdr:col>
      <xdr:colOff>177800</xdr:colOff>
      <xdr:row>74</xdr:row>
      <xdr:rowOff>53935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146662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60074</xdr:rowOff>
    </xdr:from>
    <xdr:to>
      <xdr:col>81</xdr:col>
      <xdr:colOff>101600</xdr:colOff>
      <xdr:row>73</xdr:row>
      <xdr:rowOff>161674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6751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5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96010</xdr:rowOff>
    </xdr:from>
    <xdr:to>
      <xdr:col>76</xdr:col>
      <xdr:colOff>165100</xdr:colOff>
      <xdr:row>74</xdr:row>
      <xdr:rowOff>26160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42687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8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18674</xdr:rowOff>
    </xdr:from>
    <xdr:to>
      <xdr:col>72</xdr:col>
      <xdr:colOff>38100</xdr:colOff>
      <xdr:row>73</xdr:row>
      <xdr:rowOff>120274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136801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50450</xdr:rowOff>
    </xdr:from>
    <xdr:to>
      <xdr:col>67</xdr:col>
      <xdr:colOff>101600</xdr:colOff>
      <xdr:row>73</xdr:row>
      <xdr:rowOff>152050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168577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32353</xdr:rowOff>
    </xdr:from>
    <xdr:to>
      <xdr:col>85</xdr:col>
      <xdr:colOff>127000</xdr:colOff>
      <xdr:row>98</xdr:row>
      <xdr:rowOff>25305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3003"/>
          <a:ext cx="8382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169399</xdr:rowOff>
    </xdr:from>
    <xdr:to>
      <xdr:col>81</xdr:col>
      <xdr:colOff>50800</xdr:colOff>
      <xdr:row>98</xdr:row>
      <xdr:rowOff>25305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00049"/>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169399</xdr:rowOff>
    </xdr:from>
    <xdr:to>
      <xdr:col>76</xdr:col>
      <xdr:colOff>114300</xdr:colOff>
      <xdr:row>98</xdr:row>
      <xdr:rowOff>102533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00049"/>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102533</xdr:rowOff>
    </xdr:from>
    <xdr:to>
      <xdr:col>71</xdr:col>
      <xdr:colOff>177800</xdr:colOff>
      <xdr:row>98</xdr:row>
      <xdr:rowOff>166712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04633"/>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153003</xdr:rowOff>
    </xdr:from>
    <xdr:to>
      <xdr:col>85</xdr:col>
      <xdr:colOff>177800</xdr:colOff>
      <xdr:row>97</xdr:row>
      <xdr:rowOff>83153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145955</xdr:rowOff>
    </xdr:from>
    <xdr:to>
      <xdr:col>81</xdr:col>
      <xdr:colOff>101600</xdr:colOff>
      <xdr:row>98</xdr:row>
      <xdr:rowOff>76105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118599</xdr:rowOff>
    </xdr:from>
    <xdr:to>
      <xdr:col>76</xdr:col>
      <xdr:colOff>165100</xdr:colOff>
      <xdr:row>98</xdr:row>
      <xdr:rowOff>48749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39876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51733</xdr:rowOff>
    </xdr:from>
    <xdr:to>
      <xdr:col>72</xdr:col>
      <xdr:colOff>38100</xdr:colOff>
      <xdr:row>98</xdr:row>
      <xdr:rowOff>153333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144460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4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115912</xdr:rowOff>
    </xdr:from>
    <xdr:to>
      <xdr:col>67</xdr:col>
      <xdr:colOff>101600</xdr:colOff>
      <xdr:row>99</xdr:row>
      <xdr:rowOff>46062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37189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146329</xdr:rowOff>
    </xdr:from>
    <xdr:to>
      <xdr:col>116</xdr:col>
      <xdr:colOff>63500</xdr:colOff>
      <xdr:row>38</xdr:row>
      <xdr:rowOff>61747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89979"/>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61747</xdr:rowOff>
    </xdr:from>
    <xdr:to>
      <xdr:col>111</xdr:col>
      <xdr:colOff>177800</xdr:colOff>
      <xdr:row>38</xdr:row>
      <xdr:rowOff>69977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7684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69977</xdr:rowOff>
    </xdr:from>
    <xdr:to>
      <xdr:col>107</xdr:col>
      <xdr:colOff>50800</xdr:colOff>
      <xdr:row>38</xdr:row>
      <xdr:rowOff>74549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8507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74549</xdr:rowOff>
    </xdr:from>
    <xdr:to>
      <xdr:col>102</xdr:col>
      <xdr:colOff>114300</xdr:colOff>
      <xdr:row>38</xdr:row>
      <xdr:rowOff>75235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8964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95529</xdr:rowOff>
    </xdr:from>
    <xdr:to>
      <xdr:col>116</xdr:col>
      <xdr:colOff>114300</xdr:colOff>
      <xdr:row>38</xdr:row>
      <xdr:rowOff>25679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73956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7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10947</xdr:rowOff>
    </xdr:from>
    <xdr:to>
      <xdr:col>112</xdr:col>
      <xdr:colOff>38100</xdr:colOff>
      <xdr:row>38</xdr:row>
      <xdr:rowOff>112547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103674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19177</xdr:rowOff>
    </xdr:from>
    <xdr:to>
      <xdr:col>107</xdr:col>
      <xdr:colOff>101600</xdr:colOff>
      <xdr:row>38</xdr:row>
      <xdr:rowOff>120777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111904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23749</xdr:rowOff>
    </xdr:from>
    <xdr:to>
      <xdr:col>102</xdr:col>
      <xdr:colOff>165100</xdr:colOff>
      <xdr:row>38</xdr:row>
      <xdr:rowOff>125349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116476</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3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24435</xdr:rowOff>
    </xdr:from>
    <xdr:to>
      <xdr:col>98</xdr:col>
      <xdr:colOff>38100</xdr:colOff>
      <xdr:row>38</xdr:row>
      <xdr:rowOff>126035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117162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32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170542</xdr:rowOff>
    </xdr:from>
    <xdr:to>
      <xdr:col>116</xdr:col>
      <xdr:colOff>63500</xdr:colOff>
      <xdr:row>57</xdr:row>
      <xdr:rowOff>26410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71742"/>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26410</xdr:rowOff>
    </xdr:from>
    <xdr:to>
      <xdr:col>111</xdr:col>
      <xdr:colOff>177800</xdr:colOff>
      <xdr:row>57</xdr:row>
      <xdr:rowOff>34125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99060"/>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34125</xdr:rowOff>
    </xdr:from>
    <xdr:to>
      <xdr:col>107</xdr:col>
      <xdr:colOff>50800</xdr:colOff>
      <xdr:row>57</xdr:row>
      <xdr:rowOff>36849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80677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36849</xdr:rowOff>
    </xdr:from>
    <xdr:to>
      <xdr:col>102</xdr:col>
      <xdr:colOff>114300</xdr:colOff>
      <xdr:row>57</xdr:row>
      <xdr:rowOff>43097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80949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119742</xdr:rowOff>
    </xdr:from>
    <xdr:to>
      <xdr:col>116</xdr:col>
      <xdr:colOff>114300</xdr:colOff>
      <xdr:row>57</xdr:row>
      <xdr:rowOff>49892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142619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147060</xdr:rowOff>
    </xdr:from>
    <xdr:to>
      <xdr:col>112</xdr:col>
      <xdr:colOff>38100</xdr:colOff>
      <xdr:row>57</xdr:row>
      <xdr:rowOff>77210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93737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5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154775</xdr:rowOff>
    </xdr:from>
    <xdr:to>
      <xdr:col>107</xdr:col>
      <xdr:colOff>101600</xdr:colOff>
      <xdr:row>57</xdr:row>
      <xdr:rowOff>84925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101452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5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157499</xdr:rowOff>
    </xdr:from>
    <xdr:to>
      <xdr:col>102</xdr:col>
      <xdr:colOff>165100</xdr:colOff>
      <xdr:row>57</xdr:row>
      <xdr:rowOff>87649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104176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163747</xdr:rowOff>
    </xdr:from>
    <xdr:to>
      <xdr:col>98</xdr:col>
      <xdr:colOff>38100</xdr:colOff>
      <xdr:row>57</xdr:row>
      <xdr:rowOff>93897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110424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36716</xdr:rowOff>
    </xdr:from>
    <xdr:to>
      <xdr:col>116</xdr:col>
      <xdr:colOff>63500</xdr:colOff>
      <xdr:row>71</xdr:row>
      <xdr:rowOff>81102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209666"/>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81102</xdr:rowOff>
    </xdr:from>
    <xdr:to>
      <xdr:col>111</xdr:col>
      <xdr:colOff>177800</xdr:colOff>
      <xdr:row>72</xdr:row>
      <xdr:rowOff>33134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54052"/>
          <a:ext cx="8890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33134</xdr:rowOff>
    </xdr:from>
    <xdr:to>
      <xdr:col>107</xdr:col>
      <xdr:colOff>50800</xdr:colOff>
      <xdr:row>72</xdr:row>
      <xdr:rowOff>67843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377534"/>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67843</xdr:rowOff>
    </xdr:from>
    <xdr:to>
      <xdr:col>102</xdr:col>
      <xdr:colOff>114300</xdr:colOff>
      <xdr:row>72</xdr:row>
      <xdr:rowOff>93142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412243"/>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157366</xdr:rowOff>
    </xdr:from>
    <xdr:to>
      <xdr:col>116</xdr:col>
      <xdr:colOff>114300</xdr:colOff>
      <xdr:row>71</xdr:row>
      <xdr:rowOff>87516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1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72293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0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30302</xdr:rowOff>
    </xdr:from>
    <xdr:to>
      <xdr:col>112</xdr:col>
      <xdr:colOff>38100</xdr:colOff>
      <xdr:row>71</xdr:row>
      <xdr:rowOff>131902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2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148429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153784</xdr:rowOff>
    </xdr:from>
    <xdr:to>
      <xdr:col>107</xdr:col>
      <xdr:colOff>101600</xdr:colOff>
      <xdr:row>72</xdr:row>
      <xdr:rowOff>83934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3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100461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1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17043</xdr:rowOff>
    </xdr:from>
    <xdr:to>
      <xdr:col>102</xdr:col>
      <xdr:colOff>165100</xdr:colOff>
      <xdr:row>72</xdr:row>
      <xdr:rowOff>118643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135170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1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42342</xdr:rowOff>
    </xdr:from>
    <xdr:to>
      <xdr:col>98</xdr:col>
      <xdr:colOff>38100</xdr:colOff>
      <xdr:row>72</xdr:row>
      <xdr:rowOff>143942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160469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1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義務的経費のうち人件費は，職員給及び退職手当等の増により，増加することとなった。また，公債費については，前年度より減少したが，依然として類似団体平均を上回る状況である。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において大きく減となったが，内部共通事務システム（財務会計，庶務事務，文書管理）導入等の増により，前年度よりも増加しており，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扶助費は，臨時特別給付金給付事業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，心身障害者介護訓練等給付事業や子ども子育て支援給付金給付等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の増により，前年度よりも増加したが，依然として類似団体平均を下回る状況である。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補助費等は，水道事業に対する補助金が大きく減となったが，生活交通路線維持事業等に対する補助金が増となっており，依然として類似団体平均を上回る状況である。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については前年度とほぼ横ばいとなっているが，依然として類似団体平均を上回る状況である。また，更新整備については，海事歴史科学館のリニューアル整備などの増により，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月豪雨災害の復旧事業が完了し，前年度よりも減少している。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33782</xdr:rowOff>
    </xdr:from>
    <xdr:to>
      <xdr:col>24</xdr:col>
      <xdr:colOff>63500</xdr:colOff>
      <xdr:row>31</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48732"/>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141224</xdr:rowOff>
    </xdr:from>
    <xdr:to>
      <xdr:col>19</xdr:col>
      <xdr:colOff>177800</xdr:colOff>
      <xdr:row>32</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5617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86360</xdr:rowOff>
    </xdr:from>
    <xdr:to>
      <xdr:col>15</xdr:col>
      <xdr:colOff>50800</xdr:colOff>
      <xdr:row>32</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276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110744</xdr:rowOff>
    </xdr:from>
    <xdr:to>
      <xdr:col>10</xdr:col>
      <xdr:colOff>114300</xdr:colOff>
      <xdr:row>32</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71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154432</xdr:rowOff>
    </xdr:from>
    <xdr:to>
      <xdr:col>24</xdr:col>
      <xdr:colOff>114300</xdr:colOff>
      <xdr:row>31</xdr:row>
      <xdr:rowOff>84582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69359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90424</xdr:rowOff>
    </xdr:from>
    <xdr:to>
      <xdr:col>20</xdr:col>
      <xdr:colOff>38100</xdr:colOff>
      <xdr:row>32</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35560</xdr:rowOff>
    </xdr:from>
    <xdr:to>
      <xdr:col>15</xdr:col>
      <xdr:colOff>101600</xdr:colOff>
      <xdr:row>32</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59944</xdr:rowOff>
    </xdr:from>
    <xdr:to>
      <xdr:col>10</xdr:col>
      <xdr:colOff>165100</xdr:colOff>
      <xdr:row>32</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113284</xdr:rowOff>
    </xdr:from>
    <xdr:to>
      <xdr:col>6</xdr:col>
      <xdr:colOff>38100</xdr:colOff>
      <xdr:row>33</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19507</xdr:rowOff>
    </xdr:from>
    <xdr:to>
      <xdr:col>24</xdr:col>
      <xdr:colOff>63500</xdr:colOff>
      <xdr:row>57</xdr:row>
      <xdr:rowOff>143358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2157"/>
          <a:ext cx="838200" cy="1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97130</xdr:rowOff>
    </xdr:from>
    <xdr:to>
      <xdr:col>19</xdr:col>
      <xdr:colOff>177800</xdr:colOff>
      <xdr:row>57</xdr:row>
      <xdr:rowOff>143358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978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97130</xdr:rowOff>
    </xdr:from>
    <xdr:to>
      <xdr:col>15</xdr:col>
      <xdr:colOff>50800</xdr:colOff>
      <xdr:row>57</xdr:row>
      <xdr:rowOff>112547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9780"/>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107112</xdr:rowOff>
    </xdr:from>
    <xdr:to>
      <xdr:col>10</xdr:col>
      <xdr:colOff>114300</xdr:colOff>
      <xdr:row>57</xdr:row>
      <xdr:rowOff>112547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79612"/>
          <a:ext cx="889000" cy="120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140157</xdr:rowOff>
    </xdr:from>
    <xdr:to>
      <xdr:col>24</xdr:col>
      <xdr:colOff>114300</xdr:colOff>
      <xdr:row>57</xdr:row>
      <xdr:rowOff>70307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163034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92558</xdr:rowOff>
    </xdr:from>
    <xdr:to>
      <xdr:col>20</xdr:col>
      <xdr:colOff>38100</xdr:colOff>
      <xdr:row>58</xdr:row>
      <xdr:rowOff>22708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39235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46330</xdr:rowOff>
    </xdr:from>
    <xdr:to>
      <xdr:col>15</xdr:col>
      <xdr:colOff>101600</xdr:colOff>
      <xdr:row>57</xdr:row>
      <xdr:rowOff>147930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164457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9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61747</xdr:rowOff>
    </xdr:from>
    <xdr:to>
      <xdr:col>10</xdr:col>
      <xdr:colOff>165100</xdr:colOff>
      <xdr:row>57</xdr:row>
      <xdr:rowOff>163347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56312</xdr:rowOff>
    </xdr:from>
    <xdr:to>
      <xdr:col>6</xdr:col>
      <xdr:colOff>38100</xdr:colOff>
      <xdr:row>50</xdr:row>
      <xdr:rowOff>157912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2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2989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0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90308</xdr:rowOff>
    </xdr:from>
    <xdr:to>
      <xdr:col>24</xdr:col>
      <xdr:colOff>63500</xdr:colOff>
      <xdr:row>76</xdr:row>
      <xdr:rowOff>148281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0508"/>
          <a:ext cx="8382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148281</xdr:rowOff>
    </xdr:from>
    <xdr:to>
      <xdr:col>19</xdr:col>
      <xdr:colOff>177800</xdr:colOff>
      <xdr:row>77</xdr:row>
      <xdr:rowOff>90224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78481"/>
          <a:ext cx="8890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53936</xdr:rowOff>
    </xdr:from>
    <xdr:to>
      <xdr:col>15</xdr:col>
      <xdr:colOff>50800</xdr:colOff>
      <xdr:row>77</xdr:row>
      <xdr:rowOff>90224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5586"/>
          <a:ext cx="8890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53936</xdr:rowOff>
    </xdr:from>
    <xdr:to>
      <xdr:col>10</xdr:col>
      <xdr:colOff>114300</xdr:colOff>
      <xdr:row>78</xdr:row>
      <xdr:rowOff>38911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5586"/>
          <a:ext cx="889000" cy="1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39508</xdr:rowOff>
    </xdr:from>
    <xdr:to>
      <xdr:col>24</xdr:col>
      <xdr:colOff>114300</xdr:colOff>
      <xdr:row>76</xdr:row>
      <xdr:rowOff>141108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17935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4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97481</xdr:rowOff>
    </xdr:from>
    <xdr:to>
      <xdr:col>20</xdr:col>
      <xdr:colOff>38100</xdr:colOff>
      <xdr:row>77</xdr:row>
      <xdr:rowOff>27631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44157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0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39424</xdr:rowOff>
    </xdr:from>
    <xdr:to>
      <xdr:col>15</xdr:col>
      <xdr:colOff>101600</xdr:colOff>
      <xdr:row>77</xdr:row>
      <xdr:rowOff>141024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132151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3136</xdr:rowOff>
    </xdr:from>
    <xdr:to>
      <xdr:col>10</xdr:col>
      <xdr:colOff>165100</xdr:colOff>
      <xdr:row>77</xdr:row>
      <xdr:rowOff>104736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95863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159561</xdr:rowOff>
    </xdr:from>
    <xdr:to>
      <xdr:col>6</xdr:col>
      <xdr:colOff>38100</xdr:colOff>
      <xdr:row>78</xdr:row>
      <xdr:rowOff>89711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80838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5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5100</xdr:rowOff>
    </xdr:from>
    <xdr:to>
      <xdr:col>24</xdr:col>
      <xdr:colOff>63500</xdr:colOff>
      <xdr:row>96</xdr:row>
      <xdr:rowOff>102415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92850"/>
          <a:ext cx="838200" cy="26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1352</xdr:rowOff>
    </xdr:from>
    <xdr:to>
      <xdr:col>19</xdr:col>
      <xdr:colOff>177800</xdr:colOff>
      <xdr:row>95</xdr:row>
      <xdr:rowOff>5100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89102"/>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1352</xdr:rowOff>
    </xdr:from>
    <xdr:to>
      <xdr:col>15</xdr:col>
      <xdr:colOff>50800</xdr:colOff>
      <xdr:row>96</xdr:row>
      <xdr:rowOff>58913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9102"/>
          <a:ext cx="889000" cy="22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58913</xdr:rowOff>
    </xdr:from>
    <xdr:to>
      <xdr:col>10</xdr:col>
      <xdr:colOff>114300</xdr:colOff>
      <xdr:row>97</xdr:row>
      <xdr:rowOff>103422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18113"/>
          <a:ext cx="889000" cy="2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51615</xdr:rowOff>
    </xdr:from>
    <xdr:to>
      <xdr:col>24</xdr:col>
      <xdr:colOff>114300</xdr:colOff>
      <xdr:row>96</xdr:row>
      <xdr:rowOff>153215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30042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125750</xdr:rowOff>
    </xdr:from>
    <xdr:to>
      <xdr:col>20</xdr:col>
      <xdr:colOff>38100</xdr:colOff>
      <xdr:row>95</xdr:row>
      <xdr:rowOff>55900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72427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122002</xdr:rowOff>
    </xdr:from>
    <xdr:to>
      <xdr:col>15</xdr:col>
      <xdr:colOff>101600</xdr:colOff>
      <xdr:row>95</xdr:row>
      <xdr:rowOff>52152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43279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8113</xdr:rowOff>
    </xdr:from>
    <xdr:to>
      <xdr:col>10</xdr:col>
      <xdr:colOff>165100</xdr:colOff>
      <xdr:row>96</xdr:row>
      <xdr:rowOff>109713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52622</xdr:rowOff>
    </xdr:from>
    <xdr:to>
      <xdr:col>6</xdr:col>
      <xdr:colOff>38100</xdr:colOff>
      <xdr:row>97</xdr:row>
      <xdr:rowOff>154222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145349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126898</xdr:rowOff>
    </xdr:from>
    <xdr:to>
      <xdr:col>55</xdr:col>
      <xdr:colOff>0</xdr:colOff>
      <xdr:row>30</xdr:row>
      <xdr:rowOff>128270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27039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126898</xdr:rowOff>
    </xdr:from>
    <xdr:to>
      <xdr:col>50</xdr:col>
      <xdr:colOff>114300</xdr:colOff>
      <xdr:row>31</xdr:row>
      <xdr:rowOff>51003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270398"/>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51003</xdr:rowOff>
    </xdr:from>
    <xdr:to>
      <xdr:col>45</xdr:col>
      <xdr:colOff>177800</xdr:colOff>
      <xdr:row>31</xdr:row>
      <xdr:rowOff>84836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36595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78892</xdr:rowOff>
    </xdr:from>
    <xdr:to>
      <xdr:col>41</xdr:col>
      <xdr:colOff>50800</xdr:colOff>
      <xdr:row>31</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39384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77470</xdr:rowOff>
    </xdr:from>
    <xdr:to>
      <xdr:col>55</xdr:col>
      <xdr:colOff>50800</xdr:colOff>
      <xdr:row>31</xdr:row>
      <xdr:rowOff>7620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163847</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13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76098</xdr:rowOff>
    </xdr:from>
    <xdr:to>
      <xdr:col>50</xdr:col>
      <xdr:colOff>165100</xdr:colOff>
      <xdr:row>31</xdr:row>
      <xdr:rowOff>6248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2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22775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49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203</xdr:rowOff>
    </xdr:from>
    <xdr:to>
      <xdr:col>46</xdr:col>
      <xdr:colOff>38100</xdr:colOff>
      <xdr:row>31</xdr:row>
      <xdr:rowOff>101803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3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118330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09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34036</xdr:rowOff>
    </xdr:from>
    <xdr:to>
      <xdr:col>41</xdr:col>
      <xdr:colOff>101600</xdr:colOff>
      <xdr:row>31</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152163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1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28092</xdr:rowOff>
    </xdr:from>
    <xdr:to>
      <xdr:col>36</xdr:col>
      <xdr:colOff>165100</xdr:colOff>
      <xdr:row>31</xdr:row>
      <xdr:rowOff>129692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34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146219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1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84607</xdr:rowOff>
    </xdr:from>
    <xdr:to>
      <xdr:col>55</xdr:col>
      <xdr:colOff>0</xdr:colOff>
      <xdr:row>54</xdr:row>
      <xdr:rowOff>106705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42907"/>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84607</xdr:rowOff>
    </xdr:from>
    <xdr:to>
      <xdr:col>50</xdr:col>
      <xdr:colOff>114300</xdr:colOff>
      <xdr:row>55</xdr:row>
      <xdr:rowOff>52680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42907"/>
          <a:ext cx="889000" cy="13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52680</xdr:rowOff>
    </xdr:from>
    <xdr:to>
      <xdr:col>45</xdr:col>
      <xdr:colOff>177800</xdr:colOff>
      <xdr:row>55</xdr:row>
      <xdr:rowOff>97561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82430"/>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97561</xdr:rowOff>
    </xdr:from>
    <xdr:to>
      <xdr:col>41</xdr:col>
      <xdr:colOff>50800</xdr:colOff>
      <xdr:row>55</xdr:row>
      <xdr:rowOff>131166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27311"/>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55905</xdr:rowOff>
    </xdr:from>
    <xdr:to>
      <xdr:col>55</xdr:col>
      <xdr:colOff>50800</xdr:colOff>
      <xdr:row>54</xdr:row>
      <xdr:rowOff>157505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78782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33807</xdr:rowOff>
    </xdr:from>
    <xdr:to>
      <xdr:col>50</xdr:col>
      <xdr:colOff>165100</xdr:colOff>
      <xdr:row>54</xdr:row>
      <xdr:rowOff>135407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151934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1880</xdr:rowOff>
    </xdr:from>
    <xdr:to>
      <xdr:col>46</xdr:col>
      <xdr:colOff>38100</xdr:colOff>
      <xdr:row>55</xdr:row>
      <xdr:rowOff>103480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120007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2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46761</xdr:rowOff>
    </xdr:from>
    <xdr:to>
      <xdr:col>41</xdr:col>
      <xdr:colOff>101600</xdr:colOff>
      <xdr:row>55</xdr:row>
      <xdr:rowOff>148361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164888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5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80366</xdr:rowOff>
    </xdr:from>
    <xdr:to>
      <xdr:col>36</xdr:col>
      <xdr:colOff>165100</xdr:colOff>
      <xdr:row>56</xdr:row>
      <xdr:rowOff>10516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27043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28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110973</xdr:rowOff>
    </xdr:from>
    <xdr:to>
      <xdr:col>55</xdr:col>
      <xdr:colOff>0</xdr:colOff>
      <xdr:row>76</xdr:row>
      <xdr:rowOff>111888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411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32868</xdr:rowOff>
    </xdr:from>
    <xdr:to>
      <xdr:col>50</xdr:col>
      <xdr:colOff>114300</xdr:colOff>
      <xdr:row>76</xdr:row>
      <xdr:rowOff>110973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63068"/>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32868</xdr:rowOff>
    </xdr:from>
    <xdr:to>
      <xdr:col>45</xdr:col>
      <xdr:colOff>177800</xdr:colOff>
      <xdr:row>76</xdr:row>
      <xdr:rowOff>66966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63068"/>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169323</xdr:rowOff>
    </xdr:from>
    <xdr:to>
      <xdr:col>41</xdr:col>
      <xdr:colOff>50800</xdr:colOff>
      <xdr:row>76</xdr:row>
      <xdr:rowOff>66966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28073"/>
          <a:ext cx="889000" cy="6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61088</xdr:rowOff>
    </xdr:from>
    <xdr:to>
      <xdr:col>55</xdr:col>
      <xdr:colOff>50800</xdr:colOff>
      <xdr:row>76</xdr:row>
      <xdr:rowOff>162688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83964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60173</xdr:rowOff>
    </xdr:from>
    <xdr:to>
      <xdr:col>50</xdr:col>
      <xdr:colOff>165100</xdr:colOff>
      <xdr:row>76</xdr:row>
      <xdr:rowOff>161773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153518</xdr:rowOff>
    </xdr:from>
    <xdr:to>
      <xdr:col>46</xdr:col>
      <xdr:colOff>38100</xdr:colOff>
      <xdr:row>76</xdr:row>
      <xdr:rowOff>83668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100195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16166</xdr:rowOff>
    </xdr:from>
    <xdr:to>
      <xdr:col>41</xdr:col>
      <xdr:colOff>101600</xdr:colOff>
      <xdr:row>76</xdr:row>
      <xdr:rowOff>117766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134294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118523</xdr:rowOff>
    </xdr:from>
    <xdr:to>
      <xdr:col>36</xdr:col>
      <xdr:colOff>165100</xdr:colOff>
      <xdr:row>76</xdr:row>
      <xdr:rowOff>48673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65200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38964</xdr:rowOff>
    </xdr:from>
    <xdr:to>
      <xdr:col>55</xdr:col>
      <xdr:colOff>0</xdr:colOff>
      <xdr:row>95</xdr:row>
      <xdr:rowOff>93523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26714"/>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93523</xdr:rowOff>
    </xdr:from>
    <xdr:to>
      <xdr:col>50</xdr:col>
      <xdr:colOff>114300</xdr:colOff>
      <xdr:row>95</xdr:row>
      <xdr:rowOff>160426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81273"/>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160426</xdr:rowOff>
    </xdr:from>
    <xdr:to>
      <xdr:col>45</xdr:col>
      <xdr:colOff>177800</xdr:colOff>
      <xdr:row>96</xdr:row>
      <xdr:rowOff>597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48176"/>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130214</xdr:rowOff>
    </xdr:from>
    <xdr:to>
      <xdr:col>41</xdr:col>
      <xdr:colOff>50800</xdr:colOff>
      <xdr:row>96</xdr:row>
      <xdr:rowOff>597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17964"/>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159614</xdr:rowOff>
    </xdr:from>
    <xdr:to>
      <xdr:col>55</xdr:col>
      <xdr:colOff>50800</xdr:colOff>
      <xdr:row>95</xdr:row>
      <xdr:rowOff>89764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42723</xdr:rowOff>
    </xdr:from>
    <xdr:to>
      <xdr:col>50</xdr:col>
      <xdr:colOff>165100</xdr:colOff>
      <xdr:row>95</xdr:row>
      <xdr:rowOff>144323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160850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109626</xdr:rowOff>
    </xdr:from>
    <xdr:to>
      <xdr:col>46</xdr:col>
      <xdr:colOff>38100</xdr:colOff>
      <xdr:row>96</xdr:row>
      <xdr:rowOff>39776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56303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121247</xdr:rowOff>
    </xdr:from>
    <xdr:to>
      <xdr:col>41</xdr:col>
      <xdr:colOff>101600</xdr:colOff>
      <xdr:row>96</xdr:row>
      <xdr:rowOff>51397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67924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79414</xdr:rowOff>
    </xdr:from>
    <xdr:to>
      <xdr:col>36</xdr:col>
      <xdr:colOff>165100</xdr:colOff>
      <xdr:row>96</xdr:row>
      <xdr:rowOff>9564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26091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4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104539</xdr:rowOff>
    </xdr:from>
    <xdr:to>
      <xdr:col>85</xdr:col>
      <xdr:colOff>127000</xdr:colOff>
      <xdr:row>33</xdr:row>
      <xdr:rowOff>170071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419489"/>
          <a:ext cx="838200" cy="40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170071</xdr:rowOff>
    </xdr:from>
    <xdr:to>
      <xdr:col>81</xdr:col>
      <xdr:colOff>50800</xdr:colOff>
      <xdr:row>34</xdr:row>
      <xdr:rowOff>17562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82792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170507</xdr:rowOff>
    </xdr:from>
    <xdr:to>
      <xdr:col>76</xdr:col>
      <xdr:colOff>114300</xdr:colOff>
      <xdr:row>34</xdr:row>
      <xdr:rowOff>17562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28357"/>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170507</xdr:rowOff>
    </xdr:from>
    <xdr:to>
      <xdr:col>71</xdr:col>
      <xdr:colOff>177800</xdr:colOff>
      <xdr:row>34</xdr:row>
      <xdr:rowOff>70793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28357"/>
          <a:ext cx="8890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53739</xdr:rowOff>
    </xdr:from>
    <xdr:to>
      <xdr:col>85</xdr:col>
      <xdr:colOff>177800</xdr:colOff>
      <xdr:row>31</xdr:row>
      <xdr:rowOff>155339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76616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2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119271</xdr:rowOff>
    </xdr:from>
    <xdr:to>
      <xdr:col>81</xdr:col>
      <xdr:colOff>101600</xdr:colOff>
      <xdr:row>34</xdr:row>
      <xdr:rowOff>49421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7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65948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5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138212</xdr:rowOff>
    </xdr:from>
    <xdr:to>
      <xdr:col>76</xdr:col>
      <xdr:colOff>165100</xdr:colOff>
      <xdr:row>34</xdr:row>
      <xdr:rowOff>68362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84889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119707</xdr:rowOff>
    </xdr:from>
    <xdr:to>
      <xdr:col>72</xdr:col>
      <xdr:colOff>38100</xdr:colOff>
      <xdr:row>34</xdr:row>
      <xdr:rowOff>49857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66384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19993</xdr:rowOff>
    </xdr:from>
    <xdr:to>
      <xdr:col>67</xdr:col>
      <xdr:colOff>101600</xdr:colOff>
      <xdr:row>34</xdr:row>
      <xdr:rowOff>121593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138120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18656</xdr:rowOff>
    </xdr:from>
    <xdr:to>
      <xdr:col>85</xdr:col>
      <xdr:colOff>127000</xdr:colOff>
      <xdr:row>56</xdr:row>
      <xdr:rowOff>32115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05506"/>
          <a:ext cx="838200" cy="5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32115</xdr:rowOff>
    </xdr:from>
    <xdr:to>
      <xdr:col>81</xdr:col>
      <xdr:colOff>50800</xdr:colOff>
      <xdr:row>56</xdr:row>
      <xdr:rowOff>81407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33315"/>
          <a:ext cx="889000" cy="4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81407</xdr:rowOff>
    </xdr:from>
    <xdr:to>
      <xdr:col>76</xdr:col>
      <xdr:colOff>114300</xdr:colOff>
      <xdr:row>57</xdr:row>
      <xdr:rowOff>121212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82607"/>
          <a:ext cx="889000" cy="2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121212</xdr:rowOff>
    </xdr:from>
    <xdr:to>
      <xdr:col>71</xdr:col>
      <xdr:colOff>177800</xdr:colOff>
      <xdr:row>57</xdr:row>
      <xdr:rowOff>140100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93862"/>
          <a:ext cx="8890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139306</xdr:rowOff>
    </xdr:from>
    <xdr:to>
      <xdr:col>85</xdr:col>
      <xdr:colOff>177800</xdr:colOff>
      <xdr:row>53</xdr:row>
      <xdr:rowOff>69456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162183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152765</xdr:rowOff>
    </xdr:from>
    <xdr:to>
      <xdr:col>81</xdr:col>
      <xdr:colOff>101600</xdr:colOff>
      <xdr:row>56</xdr:row>
      <xdr:rowOff>82915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99442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30607</xdr:rowOff>
    </xdr:from>
    <xdr:to>
      <xdr:col>76</xdr:col>
      <xdr:colOff>165100</xdr:colOff>
      <xdr:row>56</xdr:row>
      <xdr:rowOff>132207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148734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70412</xdr:rowOff>
    </xdr:from>
    <xdr:to>
      <xdr:col>72</xdr:col>
      <xdr:colOff>38100</xdr:colOff>
      <xdr:row>58</xdr:row>
      <xdr:rowOff>562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163139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89300</xdr:rowOff>
    </xdr:from>
    <xdr:to>
      <xdr:col>67</xdr:col>
      <xdr:colOff>101600</xdr:colOff>
      <xdr:row>58</xdr:row>
      <xdr:rowOff>19450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99749</xdr:rowOff>
    </xdr:from>
    <xdr:to>
      <xdr:col>85</xdr:col>
      <xdr:colOff>127000</xdr:colOff>
      <xdr:row>79</xdr:row>
      <xdr:rowOff>87122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301399"/>
          <a:ext cx="838200" cy="3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159294</xdr:rowOff>
    </xdr:from>
    <xdr:to>
      <xdr:col>81</xdr:col>
      <xdr:colOff>50800</xdr:colOff>
      <xdr:row>77</xdr:row>
      <xdr:rowOff>99749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332244"/>
          <a:ext cx="889000" cy="9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95286</xdr:rowOff>
    </xdr:from>
    <xdr:to>
      <xdr:col>76</xdr:col>
      <xdr:colOff>114300</xdr:colOff>
      <xdr:row>71</xdr:row>
      <xdr:rowOff>159294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2268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95286</xdr:rowOff>
    </xdr:from>
    <xdr:to>
      <xdr:col>71</xdr:col>
      <xdr:colOff>177800</xdr:colOff>
      <xdr:row>72</xdr:row>
      <xdr:rowOff>32911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268236"/>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36322</xdr:rowOff>
    </xdr:from>
    <xdr:to>
      <xdr:col>85</xdr:col>
      <xdr:colOff>177800</xdr:colOff>
      <xdr:row>79</xdr:row>
      <xdr:rowOff>137922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122699</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48949</xdr:rowOff>
    </xdr:from>
    <xdr:to>
      <xdr:col>81</xdr:col>
      <xdr:colOff>101600</xdr:colOff>
      <xdr:row>77</xdr:row>
      <xdr:rowOff>150549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167076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2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108494</xdr:rowOff>
    </xdr:from>
    <xdr:to>
      <xdr:col>76</xdr:col>
      <xdr:colOff>165100</xdr:colOff>
      <xdr:row>72</xdr:row>
      <xdr:rowOff>38644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55171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0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44486</xdr:rowOff>
    </xdr:from>
    <xdr:to>
      <xdr:col>72</xdr:col>
      <xdr:colOff>38100</xdr:colOff>
      <xdr:row>71</xdr:row>
      <xdr:rowOff>146086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21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162613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19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153561</xdr:rowOff>
    </xdr:from>
    <xdr:to>
      <xdr:col>67</xdr:col>
      <xdr:colOff>101600</xdr:colOff>
      <xdr:row>72</xdr:row>
      <xdr:rowOff>83711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3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100238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1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110874</xdr:rowOff>
    </xdr:from>
    <xdr:to>
      <xdr:col>85</xdr:col>
      <xdr:colOff>127000</xdr:colOff>
      <xdr:row>94</xdr:row>
      <xdr:rowOff>3135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55724"/>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110874</xdr:rowOff>
    </xdr:from>
    <xdr:to>
      <xdr:col>81</xdr:col>
      <xdr:colOff>50800</xdr:colOff>
      <xdr:row>93</xdr:row>
      <xdr:rowOff>146810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5572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69475</xdr:rowOff>
    </xdr:from>
    <xdr:to>
      <xdr:col>76</xdr:col>
      <xdr:colOff>114300</xdr:colOff>
      <xdr:row>93</xdr:row>
      <xdr:rowOff>146810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014325"/>
          <a:ext cx="889000" cy="7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69475</xdr:rowOff>
    </xdr:from>
    <xdr:to>
      <xdr:col>71</xdr:col>
      <xdr:colOff>177800</xdr:colOff>
      <xdr:row>93</xdr:row>
      <xdr:rowOff>101250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1432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123785</xdr:rowOff>
    </xdr:from>
    <xdr:to>
      <xdr:col>85</xdr:col>
      <xdr:colOff>177800</xdr:colOff>
      <xdr:row>94</xdr:row>
      <xdr:rowOff>53935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146662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60074</xdr:rowOff>
    </xdr:from>
    <xdr:to>
      <xdr:col>81</xdr:col>
      <xdr:colOff>101600</xdr:colOff>
      <xdr:row>93</xdr:row>
      <xdr:rowOff>161674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6751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96010</xdr:rowOff>
    </xdr:from>
    <xdr:to>
      <xdr:col>76</xdr:col>
      <xdr:colOff>165100</xdr:colOff>
      <xdr:row>94</xdr:row>
      <xdr:rowOff>26160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42687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18675</xdr:rowOff>
    </xdr:from>
    <xdr:to>
      <xdr:col>72</xdr:col>
      <xdr:colOff>38100</xdr:colOff>
      <xdr:row>93</xdr:row>
      <xdr:rowOff>120275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136802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50450</xdr:rowOff>
    </xdr:from>
    <xdr:to>
      <xdr:col>67</xdr:col>
      <xdr:colOff>101600</xdr:colOff>
      <xdr:row>93</xdr:row>
      <xdr:rowOff>152050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168577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7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8827</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95377"/>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5017</xdr:rowOff>
    </xdr:from>
    <xdr:to>
      <xdr:col>111</xdr:col>
      <xdr:colOff>177800</xdr:colOff>
      <xdr:row>39</xdr:row>
      <xdr:rowOff>8827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52011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5017</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520117"/>
          <a:ext cx="8890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28257</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1480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129477</xdr:rowOff>
    </xdr:from>
    <xdr:to>
      <xdr:col>112</xdr:col>
      <xdr:colOff>38100</xdr:colOff>
      <xdr:row>39</xdr:row>
      <xdr:rowOff>59627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50754</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73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125666</xdr:rowOff>
    </xdr:from>
    <xdr:to>
      <xdr:col>107</xdr:col>
      <xdr:colOff>101600</xdr:colOff>
      <xdr:row>38</xdr:row>
      <xdr:rowOff>55817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469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72343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148907</xdr:rowOff>
    </xdr:from>
    <xdr:to>
      <xdr:col>98</xdr:col>
      <xdr:colOff>38100</xdr:colOff>
      <xdr:row>39</xdr:row>
      <xdr:rowOff>79057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70184</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56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民生費，衛生費については，概ね類似団体平均と同水準となっている。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施設の老朽化対策に伴う整備費等が前年度に比べて減少したものの，依然として類似団体平均を大きく上回る状況である。農林水産業費は，農道環境整備に係る県直轄事業が減少したものの，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商工費は，企業立地条例助成などが前年度に比べて減少したものの，依然として類似団体平均を上回る状況である。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土木費は，下水道事業会計に対する資金貸付事業が皆増となったほか，橋りょう改良事業，生活交通路線維持事業，街区公園改良事業などが前年度に比べて増加し，類似団体平均との乖離が大きくなった。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消防費は，高機能消防指令センター改修工事や出張所・分団詰所の建設工事などにより増加したことから，類似団体内で上位となっている。災害復旧費は，平成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月豪雨災害の復旧事業が完了したため，類似団体平均を下回る状況である。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公債費は，過去の投資的事業の財源として発行した地方債の額が人口規模に対して大きいことから，類似団体平均を大きく上回る状況である。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財政調整基金残高については，前年度決算に基づく積立等（</a:t>
          </a:r>
          <a:r>
            <a:rPr kumimoji="1" lang="en-US" altLang="ja-JP" sz="1300">
              <a:latin typeface="ＭＳ ゴシック" pitchFamily="49" charset="-128"/>
              <a:ea typeface="ＭＳ ゴシック" pitchFamily="49" charset="-128"/>
            </a:rPr>
            <a:t>18.4</a:t>
          </a:r>
          <a:r>
            <a:rPr kumimoji="1" lang="ja-JP" altLang="en-US" sz="1300">
              <a:latin typeface="ＭＳ ゴシック" pitchFamily="49" charset="-128"/>
              <a:ea typeface="ＭＳ ゴシック" pitchFamily="49" charset="-128"/>
            </a:rPr>
            <a:t>億円）を行い，同基金を</a:t>
          </a:r>
          <a:r>
            <a:rPr kumimoji="1" lang="en-US" altLang="ja-JP" sz="1300">
              <a:latin typeface="ＭＳ ゴシック" pitchFamily="49" charset="-128"/>
              <a:ea typeface="ＭＳ ゴシック" pitchFamily="49" charset="-128"/>
            </a:rPr>
            <a:t>18.5</a:t>
          </a:r>
          <a:r>
            <a:rPr kumimoji="1" lang="ja-JP" altLang="en-US" sz="1300">
              <a:latin typeface="ＭＳ ゴシック" pitchFamily="49" charset="-128"/>
              <a:ea typeface="ＭＳ ゴシック" pitchFamily="49" charset="-128"/>
            </a:rPr>
            <a:t>億円取り崩したため，前年度と比較して，</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億円減少し，</a:t>
          </a:r>
          <a:r>
            <a:rPr kumimoji="1" lang="en-US" altLang="ja-JP" sz="1300">
              <a:latin typeface="ＭＳ ゴシック" pitchFamily="49" charset="-128"/>
              <a:ea typeface="ＭＳ ゴシック" pitchFamily="49" charset="-128"/>
            </a:rPr>
            <a:t>0.16</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14.32</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実質収支額については，歳入で地方交付税や地方特例交付金などが増加したものの，歳出で人件費や物件費などが増加したことにより，前年度と比較して</a:t>
          </a:r>
          <a:r>
            <a:rPr kumimoji="1" lang="en-US" altLang="ja-JP" sz="1300">
              <a:latin typeface="ＭＳ ゴシック" pitchFamily="49" charset="-128"/>
              <a:ea typeface="ＭＳ ゴシック" pitchFamily="49" charset="-128"/>
            </a:rPr>
            <a:t>1.29</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5.11</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実質単年度収支については，前年度と比較して</a:t>
          </a:r>
          <a:r>
            <a:rPr kumimoji="1" lang="en-US" altLang="ja-JP" sz="1300">
              <a:latin typeface="ＭＳ ゴシック" pitchFamily="49" charset="-128"/>
              <a:ea typeface="ＭＳ ゴシック" pitchFamily="49" charset="-128"/>
            </a:rPr>
            <a:t>4.37</a:t>
          </a:r>
          <a:r>
            <a:rPr kumimoji="1" lang="ja-JP" altLang="en-US" sz="1300">
              <a:latin typeface="ＭＳ ゴシック" pitchFamily="49" charset="-128"/>
              <a:ea typeface="ＭＳ ゴシック" pitchFamily="49" charset="-128"/>
            </a:rPr>
            <a:t>ポイント悪化し，▲</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a:t>
          </a:r>
          <a:r>
            <a:rPr kumimoji="1" lang="en-US" altLang="ja-JP" sz="1400">
              <a:latin typeface="ＭＳ ゴシック" pitchFamily="49" charset="-128"/>
              <a:ea typeface="ＭＳ ゴシック" pitchFamily="49" charset="-128"/>
            </a:rPr>
            <a:t>29.0</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億円の黒字，公営企業を除く特別会計の実質収支額についても，国民健康保険事業（事業勘定）外３事業で黒字となったことにより，</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また，公営企業会計等の資金剰余額については，水道事業会計外３事業全てで黒字となったことにより，</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115071229</v>
      </c>
      <c r="BO4" s="358"/>
      <c r="BP4" s="358"/>
      <c r="BQ4" s="358"/>
      <c r="BR4" s="358"/>
      <c r="BS4" s="358"/>
      <c r="BT4" s="358"/>
      <c r="BU4" s="359"/>
      <c r="BV4" s="357">
        <v>112338881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5.0999999999999996</v>
      </c>
      <c r="CU4" s="364"/>
      <c r="CV4" s="364"/>
      <c r="CW4" s="364"/>
      <c r="CX4" s="364"/>
      <c r="CY4" s="364"/>
      <c r="CZ4" s="364"/>
      <c r="DA4" s="365"/>
      <c r="DB4" s="363">
        <v>6.4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110877191</v>
      </c>
      <c r="BO5" s="395"/>
      <c r="BP5" s="395"/>
      <c r="BQ5" s="395"/>
      <c r="BR5" s="395"/>
      <c r="BS5" s="395"/>
      <c r="BT5" s="395"/>
      <c r="BU5" s="396"/>
      <c r="BV5" s="394">
        <v>108112091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v>
      </c>
      <c r="CU5" s="392"/>
      <c r="CV5" s="392"/>
      <c r="CW5" s="392"/>
      <c r="CX5" s="392"/>
      <c r="CY5" s="392"/>
      <c r="CZ5" s="392"/>
      <c r="DA5" s="393"/>
      <c r="DB5" s="391">
        <v>95.1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4194038</v>
      </c>
      <c r="BO6" s="395"/>
      <c r="BP6" s="395"/>
      <c r="BQ6" s="395"/>
      <c r="BR6" s="395"/>
      <c r="BS6" s="395"/>
      <c r="BT6" s="395"/>
      <c r="BU6" s="396"/>
      <c r="BV6" s="394">
        <v>4226790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96.3</v>
      </c>
      <c r="CU6" s="432"/>
      <c r="CV6" s="432"/>
      <c r="CW6" s="432"/>
      <c r="CX6" s="432"/>
      <c r="CY6" s="432"/>
      <c r="CZ6" s="432"/>
      <c r="DA6" s="433"/>
      <c r="DB6" s="431">
        <v>96.6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1292662</v>
      </c>
      <c r="BO7" s="395"/>
      <c r="BP7" s="395"/>
      <c r="BQ7" s="395"/>
      <c r="BR7" s="395"/>
      <c r="BS7" s="395"/>
      <c r="BT7" s="395"/>
      <c r="BU7" s="396"/>
      <c r="BV7" s="394">
        <v>633663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56759176</v>
      </c>
      <c r="CU7" s="395"/>
      <c r="CV7" s="395"/>
      <c r="CW7" s="395"/>
      <c r="CX7" s="395"/>
      <c r="CY7" s="395"/>
      <c r="CZ7" s="395"/>
      <c r="DA7" s="396"/>
      <c r="DB7" s="394">
        <v>56173101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2901376</v>
      </c>
      <c r="BO8" s="395"/>
      <c r="BP8" s="395"/>
      <c r="BQ8" s="395"/>
      <c r="BR8" s="395"/>
      <c r="BS8" s="395"/>
      <c r="BT8" s="395"/>
      <c r="BU8" s="396"/>
      <c r="BV8" s="394">
        <v>3593127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214592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-691751</v>
      </c>
      <c r="BO9" s="395"/>
      <c r="BP9" s="395"/>
      <c r="BQ9" s="395"/>
      <c r="BR9" s="395"/>
      <c r="BS9" s="395"/>
      <c r="BT9" s="395"/>
      <c r="BU9" s="396"/>
      <c r="BV9" s="394">
        <v>957016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14.9</v>
      </c>
      <c r="CU9" s="392"/>
      <c r="CV9" s="392"/>
      <c r="CW9" s="392"/>
      <c r="CX9" s="392"/>
      <c r="CY9" s="392"/>
      <c r="CZ9" s="392"/>
      <c r="DA9" s="393"/>
      <c r="DB9" s="391">
        <v>16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228552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1840966</v>
      </c>
      <c r="BO10" s="395"/>
      <c r="BP10" s="395"/>
      <c r="BQ10" s="395"/>
      <c r="BR10" s="395"/>
      <c r="BS10" s="395"/>
      <c r="BT10" s="395"/>
      <c r="BU10" s="396"/>
      <c r="BV10" s="394">
        <v>1325078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196172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201242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1850000</v>
      </c>
      <c r="BO12" s="395"/>
      <c r="BP12" s="395"/>
      <c r="BQ12" s="395"/>
      <c r="BR12" s="395"/>
      <c r="BS12" s="395"/>
      <c r="BT12" s="395"/>
      <c r="BU12" s="396"/>
      <c r="BV12" s="394">
        <v>716422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197285</v>
      </c>
      <c r="S13" s="479"/>
      <c r="T13" s="479"/>
      <c r="U13" s="479"/>
      <c r="V13" s="480"/>
      <c r="W13" s="410" t="s">
        <v>131</v>
      </c>
      <c r="X13" s="411"/>
      <c r="Y13" s="411"/>
      <c r="Z13" s="411"/>
      <c r="AA13" s="411"/>
      <c r="AB13" s="401"/>
      <c r="AC13" s="445">
        <v>2416</v>
      </c>
      <c r="AD13" s="446"/>
      <c r="AE13" s="446"/>
      <c r="AF13" s="446"/>
      <c r="AG13" s="488"/>
      <c r="AH13" s="445">
        <v>2940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-700785</v>
      </c>
      <c r="BO13" s="395"/>
      <c r="BP13" s="395"/>
      <c r="BQ13" s="395"/>
      <c r="BR13" s="395"/>
      <c r="BS13" s="395"/>
      <c r="BT13" s="395"/>
      <c r="BU13" s="396"/>
      <c r="BV13" s="394">
        <v>1761844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5.4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205349</v>
      </c>
      <c r="S14" s="479"/>
      <c r="T14" s="479"/>
      <c r="U14" s="479"/>
      <c r="V14" s="480"/>
      <c r="W14" s="384"/>
      <c r="X14" s="385"/>
      <c r="Y14" s="385"/>
      <c r="Z14" s="385"/>
      <c r="AA14" s="385"/>
      <c r="AB14" s="374"/>
      <c r="AC14" s="481">
        <v>2.5</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32</v>
      </c>
      <c r="CU14" s="493"/>
      <c r="CV14" s="493"/>
      <c r="CW14" s="493"/>
      <c r="CX14" s="493"/>
      <c r="CY14" s="493"/>
      <c r="CZ14" s="493"/>
      <c r="DA14" s="494"/>
      <c r="DB14" s="492">
        <v>34.9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201747</v>
      </c>
      <c r="S15" s="479"/>
      <c r="T15" s="479"/>
      <c r="U15" s="479"/>
      <c r="V15" s="480"/>
      <c r="W15" s="410" t="s">
        <v>137</v>
      </c>
      <c r="X15" s="411"/>
      <c r="Y15" s="411"/>
      <c r="Z15" s="411"/>
      <c r="AA15" s="411"/>
      <c r="AB15" s="401"/>
      <c r="AC15" s="445">
        <v>27422</v>
      </c>
      <c r="AD15" s="446"/>
      <c r="AE15" s="446"/>
      <c r="AF15" s="446"/>
      <c r="AG15" s="488"/>
      <c r="AH15" s="445">
        <v>29443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27507914</v>
      </c>
      <c r="BO15" s="358"/>
      <c r="BP15" s="358"/>
      <c r="BQ15" s="358"/>
      <c r="BR15" s="358"/>
      <c r="BS15" s="358"/>
      <c r="BT15" s="358"/>
      <c r="BU15" s="359"/>
      <c r="BV15" s="357">
        <v>27654888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28.1</v>
      </c>
      <c r="AD16" s="482"/>
      <c r="AE16" s="482"/>
      <c r="AF16" s="482"/>
      <c r="AG16" s="483"/>
      <c r="AH16" s="481">
        <v>28.9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48827157</v>
      </c>
      <c r="BO16" s="395"/>
      <c r="BP16" s="395"/>
      <c r="BQ16" s="395"/>
      <c r="BR16" s="395"/>
      <c r="BS16" s="395"/>
      <c r="BT16" s="395"/>
      <c r="BU16" s="396"/>
      <c r="BV16" s="394">
        <v>47659485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67611</v>
      </c>
      <c r="AD17" s="446"/>
      <c r="AE17" s="446"/>
      <c r="AF17" s="446"/>
      <c r="AG17" s="488"/>
      <c r="AH17" s="445">
        <v>69401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34853439</v>
      </c>
      <c r="BO17" s="395"/>
      <c r="BP17" s="395"/>
      <c r="BQ17" s="395"/>
      <c r="BR17" s="395"/>
      <c r="BS17" s="395"/>
      <c r="BT17" s="395"/>
      <c r="BU17" s="396"/>
      <c r="BV17" s="394">
        <v>35033763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352.04</v>
      </c>
      <c r="M18" s="518"/>
      <c r="N18" s="518"/>
      <c r="O18" s="518"/>
      <c r="P18" s="518"/>
      <c r="Q18" s="518"/>
      <c r="R18" s="519"/>
      <c r="S18" s="519"/>
      <c r="T18" s="519"/>
      <c r="U18" s="519"/>
      <c r="V18" s="520"/>
      <c r="W18" s="412"/>
      <c r="X18" s="413"/>
      <c r="Y18" s="413"/>
      <c r="Z18" s="413"/>
      <c r="AA18" s="413"/>
      <c r="AB18" s="404"/>
      <c r="AC18" s="521">
        <v>69.400000000000006</v>
      </c>
      <c r="AD18" s="522"/>
      <c r="AE18" s="522"/>
      <c r="AF18" s="522"/>
      <c r="AG18" s="523"/>
      <c r="AH18" s="521">
        <v>68.2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56185247</v>
      </c>
      <c r="BO18" s="395"/>
      <c r="BP18" s="395"/>
      <c r="BQ18" s="395"/>
      <c r="BR18" s="395"/>
      <c r="BS18" s="395"/>
      <c r="BT18" s="395"/>
      <c r="BU18" s="396"/>
      <c r="BV18" s="394">
        <v>54041933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74157892</v>
      </c>
      <c r="BO19" s="395"/>
      <c r="BP19" s="395"/>
      <c r="BQ19" s="395"/>
      <c r="BR19" s="395"/>
      <c r="BS19" s="395"/>
      <c r="BT19" s="395"/>
      <c r="BU19" s="396"/>
      <c r="BV19" s="394">
        <v>73595682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94483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105356974</v>
      </c>
      <c r="BO22" s="358"/>
      <c r="BP22" s="358"/>
      <c r="BQ22" s="358"/>
      <c r="BR22" s="358"/>
      <c r="BS22" s="358"/>
      <c r="BT22" s="358"/>
      <c r="BU22" s="359"/>
      <c r="BV22" s="357">
        <v>107667010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82974972</v>
      </c>
      <c r="BO23" s="395"/>
      <c r="BP23" s="395"/>
      <c r="BQ23" s="395"/>
      <c r="BR23" s="395"/>
      <c r="BS23" s="395"/>
      <c r="BT23" s="395"/>
      <c r="BU23" s="396"/>
      <c r="BV23" s="394">
        <v>84834111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10340</v>
      </c>
      <c r="R24" s="446"/>
      <c r="S24" s="446"/>
      <c r="T24" s="446"/>
      <c r="U24" s="446"/>
      <c r="V24" s="488"/>
      <c r="W24" s="540"/>
      <c r="X24" s="541"/>
      <c r="Y24" s="542"/>
      <c r="Z24" s="444" t="s">
        <v>162</v>
      </c>
      <c r="AA24" s="424"/>
      <c r="AB24" s="424"/>
      <c r="AC24" s="424"/>
      <c r="AD24" s="424"/>
      <c r="AE24" s="424"/>
      <c r="AF24" s="424"/>
      <c r="AG24" s="425"/>
      <c r="AH24" s="445">
        <v>1456</v>
      </c>
      <c r="AI24" s="446"/>
      <c r="AJ24" s="446"/>
      <c r="AK24" s="446"/>
      <c r="AL24" s="488"/>
      <c r="AM24" s="445">
        <v>5196464</v>
      </c>
      <c r="AN24" s="446"/>
      <c r="AO24" s="446"/>
      <c r="AP24" s="446"/>
      <c r="AQ24" s="446"/>
      <c r="AR24" s="488"/>
      <c r="AS24" s="445">
        <v>3569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67778075</v>
      </c>
      <c r="BO24" s="395"/>
      <c r="BP24" s="395"/>
      <c r="BQ24" s="395"/>
      <c r="BR24" s="395"/>
      <c r="BS24" s="395"/>
      <c r="BT24" s="395"/>
      <c r="BU24" s="396"/>
      <c r="BV24" s="394">
        <v>66584022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8600</v>
      </c>
      <c r="R25" s="446"/>
      <c r="S25" s="446"/>
      <c r="T25" s="446"/>
      <c r="U25" s="446"/>
      <c r="V25" s="488"/>
      <c r="W25" s="540"/>
      <c r="X25" s="541"/>
      <c r="Y25" s="542"/>
      <c r="Z25" s="444" t="s">
        <v>165</v>
      </c>
      <c r="AA25" s="424"/>
      <c r="AB25" s="424"/>
      <c r="AC25" s="424"/>
      <c r="AD25" s="424"/>
      <c r="AE25" s="424"/>
      <c r="AF25" s="424"/>
      <c r="AG25" s="425"/>
      <c r="AH25" s="445">
        <v>349</v>
      </c>
      <c r="AI25" s="446"/>
      <c r="AJ25" s="446"/>
      <c r="AK25" s="446"/>
      <c r="AL25" s="488"/>
      <c r="AM25" s="445">
        <v>1093068</v>
      </c>
      <c r="AN25" s="446"/>
      <c r="AO25" s="446"/>
      <c r="AP25" s="446"/>
      <c r="AQ25" s="446"/>
      <c r="AR25" s="488"/>
      <c r="AS25" s="445">
        <v>3132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78414521</v>
      </c>
      <c r="BO25" s="358"/>
      <c r="BP25" s="358"/>
      <c r="BQ25" s="358"/>
      <c r="BR25" s="358"/>
      <c r="BS25" s="358"/>
      <c r="BT25" s="358"/>
      <c r="BU25" s="359"/>
      <c r="BV25" s="357">
        <v>10829217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54</v>
      </c>
      <c r="AI26" s="446"/>
      <c r="AJ26" s="446"/>
      <c r="AK26" s="446"/>
      <c r="AL26" s="488"/>
      <c r="AM26" s="445">
        <v>200988</v>
      </c>
      <c r="AN26" s="446"/>
      <c r="AO26" s="446"/>
      <c r="AP26" s="446"/>
      <c r="AQ26" s="446"/>
      <c r="AR26" s="488"/>
      <c r="AS26" s="445">
        <v>3722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6600</v>
      </c>
      <c r="R27" s="446"/>
      <c r="S27" s="446"/>
      <c r="T27" s="446"/>
      <c r="U27" s="446"/>
      <c r="V27" s="488"/>
      <c r="W27" s="540"/>
      <c r="X27" s="541"/>
      <c r="Y27" s="542"/>
      <c r="Z27" s="444" t="s">
        <v>171</v>
      </c>
      <c r="AA27" s="424"/>
      <c r="AB27" s="424"/>
      <c r="AC27" s="424"/>
      <c r="AD27" s="424"/>
      <c r="AE27" s="424"/>
      <c r="AF27" s="424"/>
      <c r="AG27" s="425"/>
      <c r="AH27" s="445">
        <v>57</v>
      </c>
      <c r="AI27" s="446"/>
      <c r="AJ27" s="446"/>
      <c r="AK27" s="446"/>
      <c r="AL27" s="488"/>
      <c r="AM27" s="445">
        <v>198936</v>
      </c>
      <c r="AN27" s="446"/>
      <c r="AO27" s="446"/>
      <c r="AP27" s="446"/>
      <c r="AQ27" s="446"/>
      <c r="AR27" s="488"/>
      <c r="AS27" s="445">
        <v>3490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1012479</v>
      </c>
      <c r="BO27" s="514"/>
      <c r="BP27" s="514"/>
      <c r="BQ27" s="514"/>
      <c r="BR27" s="514"/>
      <c r="BS27" s="514"/>
      <c r="BT27" s="514"/>
      <c r="BU27" s="515"/>
      <c r="BV27" s="513">
        <v>1011585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8125940</v>
      </c>
      <c r="BO28" s="358"/>
      <c r="BP28" s="358"/>
      <c r="BQ28" s="358"/>
      <c r="BR28" s="358"/>
      <c r="BS28" s="358"/>
      <c r="BT28" s="358"/>
      <c r="BU28" s="359"/>
      <c r="BV28" s="357">
        <v>8134975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30</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1513</v>
      </c>
      <c r="AI29" s="446"/>
      <c r="AJ29" s="446"/>
      <c r="AK29" s="446"/>
      <c r="AL29" s="488"/>
      <c r="AM29" s="445">
        <v>5395400</v>
      </c>
      <c r="AN29" s="446"/>
      <c r="AO29" s="446"/>
      <c r="AP29" s="446"/>
      <c r="AQ29" s="446"/>
      <c r="AR29" s="488"/>
      <c r="AS29" s="445">
        <v>3566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527033</v>
      </c>
      <c r="BO29" s="395"/>
      <c r="BP29" s="395"/>
      <c r="BQ29" s="395"/>
      <c r="BR29" s="395"/>
      <c r="BS29" s="395"/>
      <c r="BT29" s="395"/>
      <c r="BU29" s="396"/>
      <c r="BV29" s="394">
        <v>526677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6652803</v>
      </c>
      <c r="BO30" s="514"/>
      <c r="BP30" s="514"/>
      <c r="BQ30" s="514"/>
      <c r="BR30" s="514"/>
      <c r="BS30" s="514"/>
      <c r="BT30" s="514"/>
      <c r="BU30" s="515"/>
      <c r="BV30" s="513">
        <v>5161804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国民健康保険事業（事業勘定）特別会計</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IF('各会計、関係団体の財政状況及び健全化判断比率'!B34="","",'各会計、関係団体の財政状況及び健全化判断比率'!B34)</f>
        <v>水道事業会計</v>
      </c>
      <c r="AP34" s="585"/>
      <c r="AQ34" s="585"/>
      <c r="AR34" s="585"/>
      <c r="AS34" s="585"/>
      <c r="AT34" s="585"/>
      <c r="AU34" s="585"/>
      <c r="AV34" s="585"/>
      <c r="AW34" s="585"/>
      <c r="AX34" s="585"/>
      <c r="AY34" s="585"/>
      <c r="AZ34" s="585"/>
      <c r="BA34" s="585"/>
      <c r="BB34" s="585"/>
      <c r="BC34" s="585"/>
      <c r="BD34" s="163"/>
      <c r="BE34" s="584">
        <f>IF(BG34="","",MAX(C34:D43,U34:V43,AM34:AN43)+1)</f>
        <v>15</v>
      </c>
      <c r="BF34" s="584"/>
      <c r="BG34" s="585" t="str">
        <f>IF('各会計、関係団体の財政状況及び健全化判断比率'!B38="","",'各会計、関係団体の財政状況及び健全化判断比率'!B38)</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20</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呉市体育振興財団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国民健康保険事業（直診勘定）特別会計</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IF('各会計、関係団体の財政状況及び健全化判断比率'!B35="","",'各会計、関係団体の財政状況及び健全化判断比率'!B35)</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16</v>
      </c>
      <c r="BF35" s="584"/>
      <c r="BG35" s="585" t="str">
        <f>IF('各会計、関係団体の財政状況及び健全化判断比率'!B39="","",'各会計、関係団体の財政状況及び健全化判断比率'!B39)</f>
        <v>野呂高原ロッジ事業特別会計</v>
      </c>
      <c r="BH35" s="585"/>
      <c r="BI35" s="585"/>
      <c r="BJ35" s="585"/>
      <c r="BK35" s="585"/>
      <c r="BL35" s="585"/>
      <c r="BM35" s="585"/>
      <c r="BN35" s="585"/>
      <c r="BO35" s="585"/>
      <c r="BP35" s="585"/>
      <c r="BQ35" s="585"/>
      <c r="BR35" s="585"/>
      <c r="BS35" s="585"/>
      <c r="BT35" s="585"/>
      <c r="BU35" s="585"/>
      <c r="BV35" s="163"/>
      <c r="BW35" s="584">
        <f t="shared" ref="BW35:BW43" si="2">IF(BY35="","",BW34+1)</f>
        <v>21</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くれ産業振興センター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公園墓地事業特別会計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介護保険事業（保険勘定）特別会計</v>
      </c>
      <c r="X36" s="585"/>
      <c r="Y36" s="585"/>
      <c r="Z36" s="585"/>
      <c r="AA36" s="585"/>
      <c r="AB36" s="585"/>
      <c r="AC36" s="585"/>
      <c r="AD36" s="585"/>
      <c r="AE36" s="585"/>
      <c r="AF36" s="585"/>
      <c r="AG36" s="585"/>
      <c r="AH36" s="585"/>
      <c r="AI36" s="585"/>
      <c r="AJ36" s="585"/>
      <c r="AK36" s="585"/>
      <c r="AL36" s="163"/>
      <c r="AM36" s="584">
        <f t="shared" si="0"/>
        <v>13</v>
      </c>
      <c r="AN36" s="584"/>
      <c r="AO36" s="585" t="str">
        <f>IF('各会計、関係団体の財政状況及び健全化判断比率'!B36="","",'各会計、関係団体の財政状況及び健全化判断比率'!B36)</f>
        <v>下水道事業会計</v>
      </c>
      <c r="AP36" s="585"/>
      <c r="AQ36" s="585"/>
      <c r="AR36" s="585"/>
      <c r="AS36" s="585"/>
      <c r="AT36" s="585"/>
      <c r="AU36" s="585"/>
      <c r="AV36" s="585"/>
      <c r="AW36" s="585"/>
      <c r="AX36" s="585"/>
      <c r="AY36" s="585"/>
      <c r="AZ36" s="585"/>
      <c r="BA36" s="585"/>
      <c r="BB36" s="585"/>
      <c r="BC36" s="585"/>
      <c r="BD36" s="163"/>
      <c r="BE36" s="584">
        <f t="shared" si="1"/>
        <v>17</v>
      </c>
      <c r="BF36" s="584"/>
      <c r="BG36" s="585" t="str">
        <f>IF('各会計、関係団体の財政状況及び健全化判断比率'!B40="","",'各会計、関係団体の財政状況及び健全化判断比率'!B40)</f>
        <v>港湾整備事業特別会計</v>
      </c>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呉市土地開発公社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地域下水道事業特別会計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f t="shared" si="0"/>
        <v>14</v>
      </c>
      <c r="AN37" s="584"/>
      <c r="AO37" s="585" t="str">
        <f>IF('各会計、関係団体の財政状況及び健全化判断比率'!B37="","",'各会計、関係団体の財政状況及び健全化判断比率'!B37)</f>
        <v>病院事業会計</v>
      </c>
      <c r="AP37" s="585"/>
      <c r="AQ37" s="585"/>
      <c r="AR37" s="585"/>
      <c r="AS37" s="585"/>
      <c r="AT37" s="585"/>
      <c r="AU37" s="585"/>
      <c r="AV37" s="585"/>
      <c r="AW37" s="585"/>
      <c r="AX37" s="585"/>
      <c r="AY37" s="585"/>
      <c r="AZ37" s="585"/>
      <c r="BA37" s="585"/>
      <c r="BB37" s="585"/>
      <c r="BC37" s="585"/>
      <c r="BD37" s="163"/>
      <c r="BE37" s="584">
        <f t="shared" si="1"/>
        <v>18</v>
      </c>
      <c r="BF37" s="584"/>
      <c r="BG37" s="585" t="str">
        <f>IF('各会計、関係団体の財政状況及び健全化判断比率'!B41="","",'各会計、関係団体の財政状況及び健全化判断比率'!B41)</f>
        <v>臨海土地造成事業特別会計</v>
      </c>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呉市文化振興財団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9</v>
      </c>
      <c r="V38" s="584"/>
      <c r="W38" s="585" t="str">
        <f>IF('各会計、関係団体の財政状況及び健全化判断比率'!B32="","",'各会計、関係団体の財政状況及び健全化判断比率'!B32)</f>
        <v>介護保険事業（サービス勘定）特別会計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f t="shared" si="1"/>
        <v>19</v>
      </c>
      <c r="BF38" s="584"/>
      <c r="BG38" s="585" t="str">
        <f>IF('各会計、関係団体の財政状況及び健全化判断比率'!B42="","",'各会計、関係団体の財政状況及び健全化判断比率'!B42)</f>
        <v>内陸土地造成事業特別会計</v>
      </c>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26</v>
      </c>
      <c r="CP38" s="584"/>
      <c r="CQ38" s="585" t="str">
        <f>IF('各会計、関係団体の財政状況及び健全化判断比率'!BS11="","",'各会計、関係団体の財政状況及び健全化判断比率'!BS11)</f>
        <v>蘭島文化振興財団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10</v>
      </c>
      <c r="V39" s="584"/>
      <c r="W39" s="585" t="str">
        <f>IF('各会計、関係団体の財政状況及び健全化判断比率'!B33="","",'各会計、関係団体の財政状況及び健全化判断比率'!B33)</f>
        <v>駐車場事業特別会計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27</v>
      </c>
      <c r="CP39" s="584"/>
      <c r="CQ39" s="585" t="str">
        <f>IF('各会計、関係団体の財政状況及び健全化判断比率'!BS12="","",'各会計、関係団体の財政状況及び健全化判断比率'!BS12)</f>
        <v>野呂山開発公社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28</v>
      </c>
      <c r="CP40" s="584"/>
      <c r="CQ40" s="585" t="str">
        <f>IF('各会計、関係団体の財政状況及び健全化判断比率'!BS13="","",'各会計、関係団体の財政状況及び健全化判断比率'!BS13)</f>
        <v>安浦町生涯学習振興財団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29</v>
      </c>
      <c r="CP41" s="584"/>
      <c r="CQ41" s="585" t="str">
        <f>IF('各会計、関係団体の財政状況及び健全化判断比率'!BS14="","",'各会計、関係団体の財政状況及び健全化判断比率'!BS14)</f>
        <v>倉橋まちづくり公社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30</v>
      </c>
      <c r="CP42" s="584"/>
      <c r="CQ42" s="585" t="str">
        <f>IF('各会計、関係団体の財政状況及び健全化判断比率'!BS15="","",'各会計、関係団体の財政状況及び健全化判断比率'!BS15)</f>
        <v>斎島汽船</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31</v>
      </c>
      <c r="CP43" s="584"/>
      <c r="CQ43" s="585" t="str">
        <f>IF('各会計、関係団体の財政状況及び健全化判断比率'!BS16="","",'各会計、関係団体の財政状況及び健全化判断比率'!BS16)</f>
        <v>くれ勤労者福祉サービスセンター</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nm3yawxf7Q87JPoFYALXH0PeVvZmJVUoc/suow1eI/rnZ4dFaMRCSiIu4EchUWAs38S4gkTjwpK2AS7nCFimQ==" saltValue="CO+2fZr5NH5C8vTg36wM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36" t="s">
        <v>545</v>
      </c>
      <c r="D34" s="1136"/>
      <c r="E34" s="1137"/>
      <c r="F34" s="32">
        <v>4.43</v>
      </c>
      <c r="G34" s="33">
        <v>7.84</v>
      </c>
      <c r="H34" s="33">
        <v>4.75</v>
      </c>
      <c r="I34" s="33">
        <v>6.39</v>
      </c>
      <c r="J34" s="34">
        <v>5.1100000000000003</v>
      </c>
      <c r="K34" s="22"/>
      <c r="L34" s="22"/>
      <c r="M34" s="22"/>
      <c r="N34" s="22"/>
      <c r="O34" s="22"/>
      <c r="P34" s="22"/>
    </row>
    <row r="35" spans="1:16" ht="39" customHeight="1" x14ac:dyDescent="0.15">
      <c r="A35" s="22"/>
      <c r="B35" s="35"/>
      <c r="C35" s="1132" t="s">
        <v>546</v>
      </c>
      <c r="D35" s="1132"/>
      <c r="E35" s="1133"/>
      <c r="F35" s="36">
        <v>4.16</v>
      </c>
      <c r="G35" s="37">
        <v>3.93</v>
      </c>
      <c r="H35" s="37">
        <v>3.84</v>
      </c>
      <c r="I35" s="37">
        <v>3.5</v>
      </c>
      <c r="J35" s="38">
        <v>3.45</v>
      </c>
      <c r="K35" s="22"/>
      <c r="L35" s="22"/>
      <c r="M35" s="22"/>
      <c r="N35" s="22"/>
      <c r="O35" s="22"/>
      <c r="P35" s="22"/>
    </row>
    <row r="36" spans="1:16" ht="39" customHeight="1" x14ac:dyDescent="0.15">
      <c r="A36" s="22"/>
      <c r="B36" s="35"/>
      <c r="C36" s="1132" t="s">
        <v>547</v>
      </c>
      <c r="D36" s="1132"/>
      <c r="E36" s="1133"/>
      <c r="F36" s="36">
        <v>1.75</v>
      </c>
      <c r="G36" s="37">
        <v>1.86</v>
      </c>
      <c r="H36" s="37">
        <v>2.0699999999999998</v>
      </c>
      <c r="I36" s="37">
        <v>2.2999999999999998</v>
      </c>
      <c r="J36" s="38">
        <v>1.3</v>
      </c>
      <c r="K36" s="22"/>
      <c r="L36" s="22"/>
      <c r="M36" s="22"/>
      <c r="N36" s="22"/>
      <c r="O36" s="22"/>
      <c r="P36" s="22"/>
    </row>
    <row r="37" spans="1:16" ht="39" customHeight="1" x14ac:dyDescent="0.15">
      <c r="A37" s="22"/>
      <c r="B37" s="35"/>
      <c r="C37" s="1132" t="s">
        <v>548</v>
      </c>
      <c r="D37" s="1132"/>
      <c r="E37" s="1133"/>
      <c r="F37" s="36">
        <v>2.2599999999999998</v>
      </c>
      <c r="G37" s="37">
        <v>2.2200000000000002</v>
      </c>
      <c r="H37" s="37">
        <v>1.48</v>
      </c>
      <c r="I37" s="37">
        <v>0.52</v>
      </c>
      <c r="J37" s="38">
        <v>1.07</v>
      </c>
      <c r="K37" s="22"/>
      <c r="L37" s="22"/>
      <c r="M37" s="22"/>
      <c r="N37" s="22"/>
      <c r="O37" s="22"/>
      <c r="P37" s="22"/>
    </row>
    <row r="38" spans="1:16" ht="39" customHeight="1" x14ac:dyDescent="0.15">
      <c r="A38" s="22"/>
      <c r="B38" s="35"/>
      <c r="C38" s="1132" t="s">
        <v>549</v>
      </c>
      <c r="D38" s="1132"/>
      <c r="E38" s="1133"/>
      <c r="F38" s="36">
        <v>0.22</v>
      </c>
      <c r="G38" s="37">
        <v>0.18</v>
      </c>
      <c r="H38" s="37">
        <v>0.1</v>
      </c>
      <c r="I38" s="37">
        <v>0.28999999999999998</v>
      </c>
      <c r="J38" s="38">
        <v>0.38</v>
      </c>
      <c r="K38" s="22"/>
      <c r="L38" s="22"/>
      <c r="M38" s="22"/>
      <c r="N38" s="22"/>
      <c r="O38" s="22"/>
      <c r="P38" s="22"/>
    </row>
    <row r="39" spans="1:16" ht="39" customHeight="1" x14ac:dyDescent="0.15">
      <c r="A39" s="22"/>
      <c r="B39" s="35"/>
      <c r="C39" s="1132" t="s">
        <v>550</v>
      </c>
      <c r="D39" s="1132"/>
      <c r="E39" s="1133"/>
      <c r="F39" s="36">
        <v>0.99</v>
      </c>
      <c r="G39" s="37">
        <v>1.05</v>
      </c>
      <c r="H39" s="37">
        <v>0.79</v>
      </c>
      <c r="I39" s="37">
        <v>0.13</v>
      </c>
      <c r="J39" s="38">
        <v>0.27</v>
      </c>
      <c r="K39" s="22"/>
      <c r="L39" s="22"/>
      <c r="M39" s="22"/>
      <c r="N39" s="22"/>
      <c r="O39" s="22"/>
      <c r="P39" s="22"/>
    </row>
    <row r="40" spans="1:16" ht="39" customHeight="1" x14ac:dyDescent="0.15">
      <c r="A40" s="22"/>
      <c r="B40" s="35"/>
      <c r="C40" s="1132" t="s">
        <v>551</v>
      </c>
      <c r="D40" s="1132"/>
      <c r="E40" s="1133"/>
      <c r="F40" s="36">
        <v>0.28000000000000003</v>
      </c>
      <c r="G40" s="37">
        <v>0.75</v>
      </c>
      <c r="H40" s="37">
        <v>0.54</v>
      </c>
      <c r="I40" s="37">
        <v>0.27</v>
      </c>
      <c r="J40" s="38">
        <v>0.19</v>
      </c>
      <c r="K40" s="22"/>
      <c r="L40" s="22"/>
      <c r="M40" s="22"/>
      <c r="N40" s="22"/>
      <c r="O40" s="22"/>
      <c r="P40" s="22"/>
    </row>
    <row r="41" spans="1:16" ht="39" customHeight="1" x14ac:dyDescent="0.15">
      <c r="A41" s="22"/>
      <c r="B41" s="35"/>
      <c r="C41" s="1132" t="s">
        <v>552</v>
      </c>
      <c r="D41" s="1132"/>
      <c r="E41" s="1133"/>
      <c r="F41" s="36">
        <v>0.32</v>
      </c>
      <c r="G41" s="37">
        <v>0.32</v>
      </c>
      <c r="H41" s="37">
        <v>0.02</v>
      </c>
      <c r="I41" s="37">
        <v>0.03</v>
      </c>
      <c r="J41" s="38">
        <v>0.03</v>
      </c>
      <c r="K41" s="22"/>
      <c r="L41" s="22"/>
      <c r="M41" s="22"/>
      <c r="N41" s="22"/>
      <c r="O41" s="22"/>
      <c r="P41" s="22"/>
    </row>
    <row r="42" spans="1:16" ht="39" customHeight="1" x14ac:dyDescent="0.15">
      <c r="A42" s="22"/>
      <c r="B42" s="39"/>
      <c r="C42" s="1132" t="s">
        <v>553</v>
      </c>
      <c r="D42" s="1132"/>
      <c r="E42" s="1133"/>
      <c r="F42" s="36" t="s">
        <v>500</v>
      </c>
      <c r="G42" s="37" t="s">
        <v>500</v>
      </c>
      <c r="H42" s="37" t="s">
        <v>500</v>
      </c>
      <c r="I42" s="37" t="s">
        <v>500</v>
      </c>
      <c r="J42" s="38" t="s">
        <v>500</v>
      </c>
      <c r="K42" s="22"/>
      <c r="L42" s="22"/>
      <c r="M42" s="22"/>
      <c r="N42" s="22"/>
      <c r="O42" s="22"/>
      <c r="P42" s="22"/>
    </row>
    <row r="43" spans="1:16" ht="39" customHeight="1" thickBot="1" x14ac:dyDescent="0.2">
      <c r="A43" s="22"/>
      <c r="B43" s="40"/>
      <c r="C43" s="1134" t="s">
        <v>554</v>
      </c>
      <c r="D43" s="1134"/>
      <c r="E43" s="1135"/>
      <c r="F43" s="41">
        <v>0</v>
      </c>
      <c r="G43" s="42">
        <v>0.01</v>
      </c>
      <c r="H43" s="42">
        <v>0.04</v>
      </c>
      <c r="I43" s="42">
        <v>0.04</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H1aZ3DqRW5Y9VH1tFqE3gXgxvJttsz65lLVl/lFsDXXP8rerYBUaYWUbfpxucdE58QjC+f5VN/yiCf7kNbQ7w==" saltValue="cL6l/CoJytZu4StAmmGM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12914</v>
      </c>
      <c r="L45" s="58">
        <v>12478</v>
      </c>
      <c r="M45" s="58">
        <v>12026</v>
      </c>
      <c r="N45" s="58">
        <v>11912</v>
      </c>
      <c r="O45" s="59">
        <v>11286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500</v>
      </c>
      <c r="L46" s="62" t="s">
        <v>500</v>
      </c>
      <c r="M46" s="62" t="s">
        <v>500</v>
      </c>
      <c r="N46" s="62" t="s">
        <v>500</v>
      </c>
      <c r="O46" s="63" t="s">
        <v>500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500</v>
      </c>
      <c r="L47" s="62" t="s">
        <v>500</v>
      </c>
      <c r="M47" s="62" t="s">
        <v>500</v>
      </c>
      <c r="N47" s="62" t="s">
        <v>500</v>
      </c>
      <c r="O47" s="63" t="s">
        <v>500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1654</v>
      </c>
      <c r="L48" s="62">
        <v>1565</v>
      </c>
      <c r="M48" s="62">
        <v>1538</v>
      </c>
      <c r="N48" s="62">
        <v>1489</v>
      </c>
      <c r="O48" s="63">
        <v>1908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500</v>
      </c>
      <c r="L49" s="62" t="s">
        <v>500</v>
      </c>
      <c r="M49" s="62" t="s">
        <v>500</v>
      </c>
      <c r="N49" s="62" t="s">
        <v>500</v>
      </c>
      <c r="O49" s="63" t="s">
        <v>500</v>
      </c>
      <c r="P49" s="46"/>
      <c r="Q49" s="46"/>
      <c r="R49" s="46"/>
      <c r="S49" s="46"/>
      <c r="T49" s="46"/>
      <c r="U49" s="46"/>
    </row>
    <row r="50" spans="1:21" ht="30.75" customHeight="1" x14ac:dyDescent="0.15">
      <c r="A50" s="46"/>
      <c r="B50" s="1140"/>
      <c r="C50" s="1141"/>
      <c r="D50" s="60"/>
      <c r="E50" s="1146" t="s">
        <v>15</v>
      </c>
      <c r="F50" s="1146"/>
      <c r="G50" s="1146"/>
      <c r="H50" s="1146"/>
      <c r="I50" s="1146"/>
      <c r="J50" s="1147"/>
      <c r="K50" s="61">
        <v>93</v>
      </c>
      <c r="L50" s="62">
        <v>93</v>
      </c>
      <c r="M50" s="62">
        <v>93</v>
      </c>
      <c r="N50" s="62">
        <v>93</v>
      </c>
      <c r="O50" s="63">
        <v>93</v>
      </c>
      <c r="P50" s="46"/>
      <c r="Q50" s="46"/>
      <c r="R50" s="46"/>
      <c r="S50" s="46"/>
      <c r="T50" s="46"/>
      <c r="U50" s="46"/>
    </row>
    <row r="51" spans="1:21" ht="30.75" customHeight="1" x14ac:dyDescent="0.15">
      <c r="A51" s="46"/>
      <c r="B51" s="1142"/>
      <c r="C51" s="1143"/>
      <c r="D51" s="64"/>
      <c r="E51" s="1146" t="s">
        <v>16</v>
      </c>
      <c r="F51" s="1146"/>
      <c r="G51" s="1146"/>
      <c r="H51" s="1146"/>
      <c r="I51" s="1146"/>
      <c r="J51" s="1147"/>
      <c r="K51" s="61">
        <v>1</v>
      </c>
      <c r="L51" s="62">
        <v>2</v>
      </c>
      <c r="M51" s="62">
        <v>4</v>
      </c>
      <c r="N51" s="62">
        <v>3</v>
      </c>
      <c r="O51" s="63" t="s">
        <v>500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11521</v>
      </c>
      <c r="L52" s="62">
        <v>11155</v>
      </c>
      <c r="M52" s="62">
        <v>11219</v>
      </c>
      <c r="N52" s="62">
        <v>11263</v>
      </c>
      <c r="O52" s="63">
        <v>10945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3141</v>
      </c>
      <c r="L53" s="67">
        <v>2983</v>
      </c>
      <c r="M53" s="67">
        <v>2442</v>
      </c>
      <c r="N53" s="67">
        <v>2234</v>
      </c>
      <c r="O53" s="68">
        <v>2342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bysCkEvAq8ygjAHaRjK9JwC5peSD9/kZ+Bn9CiVlLJNPjZtI0WR3vAHVUcmFG9VccWjpBv4S8BcOEnGVN9mqw==" saltValue="8WKoKTdhwTzXNxkPaCPq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538</v>
      </c>
      <c r="J40" s="101" t="s">
        <v>539</v>
      </c>
      <c r="K40" s="101" t="s">
        <v>540</v>
      </c>
      <c r="L40" s="101" t="s">
        <v>541</v>
      </c>
      <c r="M40" s="102" t="s">
        <v>542</v>
      </c>
    </row>
    <row r="41" spans="2:13" ht="27.75" customHeight="1" x14ac:dyDescent="0.15">
      <c r="B41" s="1169" t="s">
        <v>30</v>
      </c>
      <c r="C41" s="1170"/>
      <c r="D41" s="103"/>
      <c r="E41" s="1175" t="s">
        <v>31</v>
      </c>
      <c r="F41" s="1175"/>
      <c r="G41" s="1175"/>
      <c r="H41" s="1176"/>
      <c r="I41" s="330">
        <v>119769</v>
      </c>
      <c r="J41" s="331">
        <v>115882</v>
      </c>
      <c r="K41" s="331">
        <v>111815</v>
      </c>
      <c r="L41" s="331">
        <v>108105</v>
      </c>
      <c r="M41" s="332">
        <v>105866</v>
      </c>
    </row>
    <row r="42" spans="2:13" ht="27.75" customHeight="1" x14ac:dyDescent="0.15">
      <c r="B42" s="1171"/>
      <c r="C42" s="1172"/>
      <c r="D42" s="104"/>
      <c r="E42" s="1177" t="s">
        <v>32</v>
      </c>
      <c r="F42" s="1177"/>
      <c r="G42" s="1177"/>
      <c r="H42" s="1178"/>
      <c r="I42" s="333">
        <v>448</v>
      </c>
      <c r="J42" s="334">
        <v>361</v>
      </c>
      <c r="K42" s="334">
        <v>273</v>
      </c>
      <c r="L42" s="334">
        <v>183</v>
      </c>
      <c r="M42" s="335">
        <v>92</v>
      </c>
    </row>
    <row r="43" spans="2:13" ht="27.75" customHeight="1" x14ac:dyDescent="0.15">
      <c r="B43" s="1171"/>
      <c r="C43" s="1172"/>
      <c r="D43" s="104"/>
      <c r="E43" s="1177" t="s">
        <v>33</v>
      </c>
      <c r="F43" s="1177"/>
      <c r="G43" s="1177"/>
      <c r="H43" s="1178"/>
      <c r="I43" s="333">
        <v>26260</v>
      </c>
      <c r="J43" s="334">
        <v>24024</v>
      </c>
      <c r="K43" s="334">
        <v>21443</v>
      </c>
      <c r="L43" s="334">
        <v>19868</v>
      </c>
      <c r="M43" s="335">
        <v>18756</v>
      </c>
    </row>
    <row r="44" spans="2:13" ht="27.75" customHeight="1" x14ac:dyDescent="0.15">
      <c r="B44" s="1171"/>
      <c r="C44" s="1172"/>
      <c r="D44" s="104"/>
      <c r="E44" s="1177" t="s">
        <v>34</v>
      </c>
      <c r="F44" s="1177"/>
      <c r="G44" s="1177"/>
      <c r="H44" s="1178"/>
      <c r="I44" s="333" t="s">
        <v>500</v>
      </c>
      <c r="J44" s="334" t="s">
        <v>500</v>
      </c>
      <c r="K44" s="334" t="s">
        <v>500</v>
      </c>
      <c r="L44" s="334" t="s">
        <v>500</v>
      </c>
      <c r="M44" s="335" t="s">
        <v>500</v>
      </c>
    </row>
    <row r="45" spans="2:13" ht="27.75" customHeight="1" x14ac:dyDescent="0.15">
      <c r="B45" s="1171"/>
      <c r="C45" s="1172"/>
      <c r="D45" s="104"/>
      <c r="E45" s="1177" t="s">
        <v>35</v>
      </c>
      <c r="F45" s="1177"/>
      <c r="G45" s="1177"/>
      <c r="H45" s="1178"/>
      <c r="I45" s="333">
        <v>15727</v>
      </c>
      <c r="J45" s="334">
        <v>14778</v>
      </c>
      <c r="K45" s="334">
        <v>14222</v>
      </c>
      <c r="L45" s="334">
        <v>14613</v>
      </c>
      <c r="M45" s="335">
        <v>14693</v>
      </c>
    </row>
    <row r="46" spans="2:13" ht="27.75" customHeight="1" x14ac:dyDescent="0.15">
      <c r="B46" s="1171"/>
      <c r="C46" s="1172"/>
      <c r="D46" s="105"/>
      <c r="E46" s="1177" t="s">
        <v>36</v>
      </c>
      <c r="F46" s="1177"/>
      <c r="G46" s="1177"/>
      <c r="H46" s="1178"/>
      <c r="I46" s="333">
        <v>699</v>
      </c>
      <c r="J46" s="334">
        <v>684</v>
      </c>
      <c r="K46" s="334">
        <v>461</v>
      </c>
      <c r="L46" s="334">
        <v>484</v>
      </c>
      <c r="M46" s="335">
        <v>439</v>
      </c>
    </row>
    <row r="47" spans="2:13" ht="27.75" customHeight="1" x14ac:dyDescent="0.15">
      <c r="B47" s="1171"/>
      <c r="C47" s="1172"/>
      <c r="D47" s="106"/>
      <c r="E47" s="1179" t="s">
        <v>37</v>
      </c>
      <c r="F47" s="1180"/>
      <c r="G47" s="1180"/>
      <c r="H47" s="1181"/>
      <c r="I47" s="333" t="s">
        <v>500</v>
      </c>
      <c r="J47" s="334" t="s">
        <v>500</v>
      </c>
      <c r="K47" s="334" t="s">
        <v>500</v>
      </c>
      <c r="L47" s="334" t="s">
        <v>500</v>
      </c>
      <c r="M47" s="335" t="s">
        <v>500</v>
      </c>
    </row>
    <row r="48" spans="2:13" ht="27.75" customHeight="1" x14ac:dyDescent="0.15">
      <c r="B48" s="1171"/>
      <c r="C48" s="1172"/>
      <c r="D48" s="104"/>
      <c r="E48" s="1177" t="s">
        <v>38</v>
      </c>
      <c r="F48" s="1177"/>
      <c r="G48" s="1177"/>
      <c r="H48" s="1178"/>
      <c r="I48" s="333" t="s">
        <v>500</v>
      </c>
      <c r="J48" s="334" t="s">
        <v>500</v>
      </c>
      <c r="K48" s="334" t="s">
        <v>500</v>
      </c>
      <c r="L48" s="334" t="s">
        <v>500</v>
      </c>
      <c r="M48" s="335" t="s">
        <v>500</v>
      </c>
    </row>
    <row r="49" spans="2:13" ht="27.75" customHeight="1" x14ac:dyDescent="0.15">
      <c r="B49" s="1173"/>
      <c r="C49" s="1174"/>
      <c r="D49" s="104"/>
      <c r="E49" s="1177" t="s">
        <v>39</v>
      </c>
      <c r="F49" s="1177"/>
      <c r="G49" s="1177"/>
      <c r="H49" s="1178"/>
      <c r="I49" s="333" t="s">
        <v>500</v>
      </c>
      <c r="J49" s="334" t="s">
        <v>500</v>
      </c>
      <c r="K49" s="334" t="s">
        <v>500</v>
      </c>
      <c r="L49" s="334" t="s">
        <v>500</v>
      </c>
      <c r="M49" s="335" t="s">
        <v>500</v>
      </c>
    </row>
    <row r="50" spans="2:13" ht="27.75" customHeight="1" x14ac:dyDescent="0.15">
      <c r="B50" s="1182" t="s">
        <v>40</v>
      </c>
      <c r="C50" s="1183"/>
      <c r="D50" s="107"/>
      <c r="E50" s="1177" t="s">
        <v>41</v>
      </c>
      <c r="F50" s="1177"/>
      <c r="G50" s="1177"/>
      <c r="H50" s="1178"/>
      <c r="I50" s="333">
        <v>12178</v>
      </c>
      <c r="J50" s="334">
        <v>13348</v>
      </c>
      <c r="K50" s="334">
        <v>16084</v>
      </c>
      <c r="L50" s="334">
        <v>17127</v>
      </c>
      <c r="M50" s="335">
        <v>18012</v>
      </c>
    </row>
    <row r="51" spans="2:13" ht="27.75" customHeight="1" x14ac:dyDescent="0.15">
      <c r="B51" s="1171"/>
      <c r="C51" s="1172"/>
      <c r="D51" s="104"/>
      <c r="E51" s="1177" t="s">
        <v>42</v>
      </c>
      <c r="F51" s="1177"/>
      <c r="G51" s="1177"/>
      <c r="H51" s="1178"/>
      <c r="I51" s="333">
        <v>13962</v>
      </c>
      <c r="J51" s="334">
        <v>13292</v>
      </c>
      <c r="K51" s="334">
        <v>12353</v>
      </c>
      <c r="L51" s="334">
        <v>11596</v>
      </c>
      <c r="M51" s="335">
        <v>11956</v>
      </c>
    </row>
    <row r="52" spans="2:13" ht="27.75" customHeight="1" x14ac:dyDescent="0.15">
      <c r="B52" s="1173"/>
      <c r="C52" s="1174"/>
      <c r="D52" s="104"/>
      <c r="E52" s="1177" t="s">
        <v>43</v>
      </c>
      <c r="F52" s="1177"/>
      <c r="G52" s="1177"/>
      <c r="H52" s="1178"/>
      <c r="I52" s="333">
        <v>105727</v>
      </c>
      <c r="J52" s="334">
        <v>102261</v>
      </c>
      <c r="K52" s="334">
        <v>99584</v>
      </c>
      <c r="L52" s="334">
        <v>98158</v>
      </c>
      <c r="M52" s="335">
        <v>94641</v>
      </c>
    </row>
    <row r="53" spans="2:13" ht="27.75" customHeight="1" thickBot="1" x14ac:dyDescent="0.2">
      <c r="B53" s="1184" t="s">
        <v>19</v>
      </c>
      <c r="C53" s="1185"/>
      <c r="D53" s="108"/>
      <c r="E53" s="1186" t="s">
        <v>44</v>
      </c>
      <c r="F53" s="1186"/>
      <c r="G53" s="1186"/>
      <c r="H53" s="1187"/>
      <c r="I53" s="336">
        <v>31036</v>
      </c>
      <c r="J53" s="337">
        <v>26829</v>
      </c>
      <c r="K53" s="337">
        <v>20192</v>
      </c>
      <c r="L53" s="337">
        <v>16371</v>
      </c>
      <c r="M53" s="338">
        <v>15237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3GJLJiFzRkGlKRnkpUMSPoUp3O5vVIhifsVLOv4dk5Ldv52eNhmxXlSiLcABlpo04faEnXruDVk3v7t7FZpLg==" saltValue="Wuy382y0Am8xBbAOYWKR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540</v>
      </c>
      <c r="G54" s="117" t="s">
        <v>541</v>
      </c>
      <c r="H54" s="118" t="s">
        <v>542</v>
      </c>
    </row>
    <row r="55" spans="2:8" ht="52.5" customHeight="1" x14ac:dyDescent="0.15">
      <c r="B55" s="119"/>
      <c r="C55" s="1196" t="s">
        <v>46</v>
      </c>
      <c r="D55" s="1196"/>
      <c r="E55" s="1197"/>
      <c r="F55" s="339">
        <v>7526</v>
      </c>
      <c r="G55" s="339">
        <v>8135</v>
      </c>
      <c r="H55" s="340">
        <v>8126</v>
      </c>
    </row>
    <row r="56" spans="2:8" ht="52.5" customHeight="1" x14ac:dyDescent="0.15">
      <c r="B56" s="120"/>
      <c r="C56" s="1198" t="s">
        <v>47</v>
      </c>
      <c r="D56" s="1198"/>
      <c r="E56" s="1199"/>
      <c r="F56" s="341">
        <v>527</v>
      </c>
      <c r="G56" s="341">
        <v>527</v>
      </c>
      <c r="H56" s="342">
        <v>527</v>
      </c>
    </row>
    <row r="57" spans="2:8" ht="53.25" customHeight="1" x14ac:dyDescent="0.15">
      <c r="B57" s="120"/>
      <c r="C57" s="1200" t="s">
        <v>48</v>
      </c>
      <c r="D57" s="1200"/>
      <c r="E57" s="1201"/>
      <c r="F57" s="343">
        <v>4730</v>
      </c>
      <c r="G57" s="343">
        <v>5162</v>
      </c>
      <c r="H57" s="344">
        <v>6653</v>
      </c>
    </row>
    <row r="58" spans="2:8" ht="45.75" customHeight="1" x14ac:dyDescent="0.15">
      <c r="B58" s="121"/>
      <c r="C58" s="1188" t="s">
        <v>561</v>
      </c>
      <c r="D58" s="1189"/>
      <c r="E58" s="1190"/>
      <c r="F58" s="345">
        <v>4000</v>
      </c>
      <c r="G58" s="345">
        <v>4000</v>
      </c>
      <c r="H58" s="346">
        <v>4000</v>
      </c>
    </row>
    <row r="59" spans="2:8" ht="45.75" customHeight="1" x14ac:dyDescent="0.15">
      <c r="B59" s="121"/>
      <c r="C59" s="1188" t="s">
        <v>562</v>
      </c>
      <c r="D59" s="1189"/>
      <c r="E59" s="1190"/>
      <c r="F59" s="345">
        <v>7</v>
      </c>
      <c r="G59" s="345">
        <v>7</v>
      </c>
      <c r="H59" s="346">
        <v>1507</v>
      </c>
    </row>
    <row r="60" spans="2:8" ht="45.75" customHeight="1" x14ac:dyDescent="0.15">
      <c r="B60" s="121"/>
      <c r="C60" s="1188" t="s">
        <v>563</v>
      </c>
      <c r="D60" s="1189"/>
      <c r="E60" s="1190"/>
      <c r="F60" s="345">
        <v>372</v>
      </c>
      <c r="G60" s="345">
        <v>372</v>
      </c>
      <c r="H60" s="346">
        <v>367</v>
      </c>
    </row>
    <row r="61" spans="2:8" ht="45.75" customHeight="1" x14ac:dyDescent="0.15">
      <c r="B61" s="121"/>
      <c r="C61" s="1188" t="s">
        <v>564</v>
      </c>
      <c r="D61" s="1189"/>
      <c r="E61" s="1190"/>
      <c r="F61" s="345">
        <v>28</v>
      </c>
      <c r="G61" s="345">
        <v>28</v>
      </c>
      <c r="H61" s="346">
        <v>285</v>
      </c>
    </row>
    <row r="62" spans="2:8" ht="45.75" customHeight="1" thickBot="1" x14ac:dyDescent="0.2">
      <c r="B62" s="122"/>
      <c r="C62" s="1191" t="s">
        <v>565</v>
      </c>
      <c r="D62" s="1192"/>
      <c r="E62" s="1193"/>
      <c r="F62" s="347">
        <v>129</v>
      </c>
      <c r="G62" s="347">
        <v>128</v>
      </c>
      <c r="H62" s="348">
        <v>160</v>
      </c>
    </row>
    <row r="63" spans="2:8" ht="52.5" customHeight="1" thickBot="1" x14ac:dyDescent="0.2">
      <c r="B63" s="123"/>
      <c r="C63" s="1194" t="s">
        <v>49</v>
      </c>
      <c r="D63" s="1194"/>
      <c r="E63" s="1195"/>
      <c r="F63" s="349">
        <v>12783</v>
      </c>
      <c r="G63" s="349">
        <v>13823</v>
      </c>
      <c r="H63" s="350">
        <v>15306</v>
      </c>
    </row>
    <row r="64" spans="2:8" x14ac:dyDescent="0.15"/>
  </sheetData>
  <sheetProtection algorithmName="SHA-512" hashValue="uWBUZI7VY5IABWjC/xpIknIfAH9fxUER29X4drXJ34mLPWhf4B/RimgxktFYlW/TapZVQnKSLy8zxW+QRjljSA==" saltValue="jNJrXZa8bpgVdi+6Dy/Z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537</v>
      </c>
      <c r="G2" s="137"/>
      <c r="H2" s="138"/>
    </row>
    <row r="3" spans="1:8" x14ac:dyDescent="0.15">
      <c r="A3" s="134" t="s">
        <v>530</v>
      </c>
      <c r="B3" s="139"/>
      <c r="C3" s="140"/>
      <c r="D3" s="141">
        <v>47890</v>
      </c>
      <c r="E3" s="142"/>
      <c r="F3" s="143">
        <v>52191</v>
      </c>
      <c r="G3" s="144"/>
      <c r="H3" s="145"/>
    </row>
    <row r="4" spans="1:8" x14ac:dyDescent="0.15">
      <c r="A4" s="146"/>
      <c r="B4" s="147"/>
      <c r="C4" s="148"/>
      <c r="D4" s="149">
        <v>24971</v>
      </c>
      <c r="E4" s="150"/>
      <c r="F4" s="151">
        <v>26807</v>
      </c>
      <c r="G4" s="152"/>
      <c r="H4" s="153"/>
    </row>
    <row r="5" spans="1:8" x14ac:dyDescent="0.15">
      <c r="A5" s="134" t="s">
        <v>532</v>
      </c>
      <c r="B5" s="139"/>
      <c r="C5" s="140"/>
      <c r="D5" s="141">
        <v>44418</v>
      </c>
      <c r="E5" s="142"/>
      <c r="F5" s="143">
        <v>48105</v>
      </c>
      <c r="G5" s="144"/>
      <c r="H5" s="145"/>
    </row>
    <row r="6" spans="1:8" x14ac:dyDescent="0.15">
      <c r="A6" s="146"/>
      <c r="B6" s="147"/>
      <c r="C6" s="148"/>
      <c r="D6" s="149">
        <v>22486</v>
      </c>
      <c r="E6" s="150"/>
      <c r="F6" s="151">
        <v>24072</v>
      </c>
      <c r="G6" s="152"/>
      <c r="H6" s="153"/>
    </row>
    <row r="7" spans="1:8" x14ac:dyDescent="0.15">
      <c r="A7" s="134" t="s">
        <v>533</v>
      </c>
      <c r="B7" s="139"/>
      <c r="C7" s="140"/>
      <c r="D7" s="141">
        <v>49643</v>
      </c>
      <c r="E7" s="142"/>
      <c r="F7" s="143">
        <v>47446</v>
      </c>
      <c r="G7" s="144"/>
      <c r="H7" s="145"/>
    </row>
    <row r="8" spans="1:8" x14ac:dyDescent="0.15">
      <c r="A8" s="146"/>
      <c r="B8" s="147"/>
      <c r="C8" s="148"/>
      <c r="D8" s="149">
        <v>30903</v>
      </c>
      <c r="E8" s="150"/>
      <c r="F8" s="151">
        <v>24371</v>
      </c>
      <c r="G8" s="152"/>
      <c r="H8" s="153"/>
    </row>
    <row r="9" spans="1:8" x14ac:dyDescent="0.15">
      <c r="A9" s="134" t="s">
        <v>534</v>
      </c>
      <c r="B9" s="139"/>
      <c r="C9" s="140"/>
      <c r="D9" s="141">
        <v>61062</v>
      </c>
      <c r="E9" s="142"/>
      <c r="F9" s="143">
        <v>48387</v>
      </c>
      <c r="G9" s="144"/>
      <c r="H9" s="145"/>
    </row>
    <row r="10" spans="1:8" x14ac:dyDescent="0.15">
      <c r="A10" s="146"/>
      <c r="B10" s="147"/>
      <c r="C10" s="148"/>
      <c r="D10" s="149">
        <v>36907</v>
      </c>
      <c r="E10" s="150"/>
      <c r="F10" s="151">
        <v>25592</v>
      </c>
      <c r="G10" s="152"/>
      <c r="H10" s="153"/>
    </row>
    <row r="11" spans="1:8" x14ac:dyDescent="0.15">
      <c r="A11" s="134" t="s">
        <v>535</v>
      </c>
      <c r="B11" s="139"/>
      <c r="C11" s="140"/>
      <c r="D11" s="141">
        <v>65902</v>
      </c>
      <c r="E11" s="142"/>
      <c r="F11" s="143">
        <v>49684</v>
      </c>
      <c r="G11" s="144"/>
      <c r="H11" s="145"/>
    </row>
    <row r="12" spans="1:8" x14ac:dyDescent="0.15">
      <c r="A12" s="146"/>
      <c r="B12" s="147"/>
      <c r="C12" s="154"/>
      <c r="D12" s="149">
        <v>47844</v>
      </c>
      <c r="E12" s="150"/>
      <c r="F12" s="151">
        <v>28303</v>
      </c>
      <c r="G12" s="152"/>
      <c r="H12" s="153"/>
    </row>
    <row r="13" spans="1:8" x14ac:dyDescent="0.15">
      <c r="A13" s="134"/>
      <c r="B13" s="139"/>
      <c r="C13" s="140"/>
      <c r="D13" s="141">
        <v>53783</v>
      </c>
      <c r="E13" s="142"/>
      <c r="F13" s="143">
        <v>49163</v>
      </c>
      <c r="G13" s="155"/>
      <c r="H13" s="145"/>
    </row>
    <row r="14" spans="1:8" x14ac:dyDescent="0.15">
      <c r="A14" s="146"/>
      <c r="B14" s="147"/>
      <c r="C14" s="148"/>
      <c r="D14" s="149">
        <v>32622</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4.4400000000000004</v>
      </c>
      <c r="C19" s="156">
        <f>ROUND(VALUE(SUBSTITUTE(実質収支比率等に係る経年分析!G$48,"▲","-")),2)</f>
        <v>7.85</v>
      </c>
      <c r="D19" s="156">
        <f>ROUND(VALUE(SUBSTITUTE(実質収支比率等に係る経年分析!H$48,"▲","-")),2)</f>
        <v>4.76</v>
      </c>
      <c r="E19" s="156">
        <f>ROUND(VALUE(SUBSTITUTE(実質収支比率等に係る経年分析!I$48,"▲","-")),2)</f>
        <v>6.4</v>
      </c>
      <c r="F19" s="156">
        <f>ROUND(VALUE(SUBSTITUTE(実質収支比率等に係る経年分析!J$48,"▲","-")),2)</f>
        <v>5.1100000000000003</v>
      </c>
    </row>
    <row r="20" spans="1:11" x14ac:dyDescent="0.15">
      <c r="A20" s="156" t="s">
        <v>53</v>
      </c>
      <c r="B20" s="156">
        <f>ROUND(VALUE(SUBSTITUTE(実質収支比率等に係る経年分析!F$47,"▲","-")),2)</f>
        <v>7.21</v>
      </c>
      <c r="C20" s="156">
        <f>ROUND(VALUE(SUBSTITUTE(実質収支比率等に係る経年分析!G$47,"▲","-")),2)</f>
        <v>9.2799999999999994</v>
      </c>
      <c r="D20" s="156">
        <f>ROUND(VALUE(SUBSTITUTE(実質収支比率等に係る経年分析!H$47,"▲","-")),2)</f>
        <v>13.59</v>
      </c>
      <c r="E20" s="156">
        <f>ROUND(VALUE(SUBSTITUTE(実質収支比率等に係る経年分析!I$47,"▲","-")),2)</f>
        <v>14.48</v>
      </c>
      <c r="F20" s="156">
        <f>ROUND(VALUE(SUBSTITUTE(実質収支比率等に係る経年分析!J$47,"▲","-")),2)</f>
        <v>14.32</v>
      </c>
    </row>
    <row r="21" spans="1:11" x14ac:dyDescent="0.15">
      <c r="A21" s="156" t="s">
        <v>54</v>
      </c>
      <c r="B21" s="156">
        <f>IF(ISNUMBER(VALUE(SUBSTITUTE(実質収支比率等に係る経年分析!F$49,"▲","-"))),ROUND(VALUE(SUBSTITUTE(実質収支比率等に係る経年分析!F$49,"▲","-")),2),NA())</f>
        <v>-0.68</v>
      </c>
      <c r="C21" s="156">
        <f>IF(ISNUMBER(VALUE(SUBSTITUTE(実質収支比率等に係る経年分析!G$49,"▲","-"))),ROUND(VALUE(SUBSTITUTE(実質収支比率等に係る経年分析!G$49,"▲","-")),2),NA())</f>
        <v>5.93</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3.14</v>
      </c>
      <c r="F21" s="156">
        <f>IF(ISNUMBER(VALUE(SUBSTITUTE(実質収支比率等に係る経年分析!J$49,"▲","-"))),ROUND(VALUE(SUBSTITUTE(実質収支比率等に係る経年分析!J$49,"▲","-")),2),NA())</f>
        <v>-1.23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介護保険事業（保険勘定）特別会計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0.28000000000000003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国民健康保険事業（事業勘定）特別会計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15">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2.2599999999999998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2.2200000000000002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1.07</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2.0699999999999998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2.2999999999999998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5.1100000000000003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11521</v>
      </c>
      <c r="E42" s="158"/>
      <c r="F42" s="158"/>
      <c r="G42" s="158">
        <f>'実質公債費比率（分子）の構造'!L$52</f>
        <v>11155</v>
      </c>
      <c r="H42" s="158"/>
      <c r="I42" s="158"/>
      <c r="J42" s="158">
        <f>'実質公債費比率（分子）の構造'!M$52</f>
        <v>11219</v>
      </c>
      <c r="K42" s="158"/>
      <c r="L42" s="158"/>
      <c r="M42" s="158">
        <f>'実質公債費比率（分子）の構造'!N$52</f>
        <v>11263</v>
      </c>
      <c r="N42" s="158"/>
      <c r="O42" s="158"/>
      <c r="P42" s="158">
        <f>'実質公債費比率（分子）の構造'!O$52</f>
        <v>10945</v>
      </c>
    </row>
    <row r="43" spans="1:16" x14ac:dyDescent="0.15">
      <c r="A43" s="158" t="s">
        <v>16</v>
      </c>
      <c r="B43" s="158">
        <f>'実質公債費比率（分子）の構造'!K$51</f>
        <v>1</v>
      </c>
      <c r="C43" s="158"/>
      <c r="D43" s="158"/>
      <c r="E43" s="158">
        <f>'実質公債費比率（分子）の構造'!L$51</f>
        <v>2</v>
      </c>
      <c r="F43" s="158"/>
      <c r="G43" s="158"/>
      <c r="H43" s="158">
        <f>'実質公債費比率（分子）の構造'!M$51</f>
        <v>4</v>
      </c>
      <c r="I43" s="158"/>
      <c r="J43" s="158"/>
      <c r="K43" s="158">
        <f>'実質公債費比率（分子）の構造'!N$51</f>
        <v>3</v>
      </c>
      <c r="L43" s="158"/>
      <c r="M43" s="158"/>
      <c r="N43" s="158" t="str">
        <f>'実質公債費比率（分子）の構造'!O$51</f>
        <v>-</v>
      </c>
      <c r="O43" s="158"/>
      <c r="P43" s="158"/>
    </row>
    <row r="44" spans="1:16" x14ac:dyDescent="0.15">
      <c r="A44" s="158" t="s">
        <v>62</v>
      </c>
      <c r="B44" s="158">
        <f>'実質公債費比率（分子）の構造'!K$50</f>
        <v>93</v>
      </c>
      <c r="C44" s="158"/>
      <c r="D44" s="158"/>
      <c r="E44" s="158">
        <f>'実質公債費比率（分子）の構造'!L$50</f>
        <v>93</v>
      </c>
      <c r="F44" s="158"/>
      <c r="G44" s="158"/>
      <c r="H44" s="158">
        <f>'実質公債費比率（分子）の構造'!M$50</f>
        <v>93</v>
      </c>
      <c r="I44" s="158"/>
      <c r="J44" s="158"/>
      <c r="K44" s="158">
        <f>'実質公債費比率（分子）の構造'!N$50</f>
        <v>93</v>
      </c>
      <c r="L44" s="158"/>
      <c r="M44" s="158"/>
      <c r="N44" s="158">
        <f>'実質公債費比率（分子）の構造'!O$50</f>
        <v>93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1654</v>
      </c>
      <c r="C46" s="158"/>
      <c r="D46" s="158"/>
      <c r="E46" s="158">
        <f>'実質公債費比率（分子）の構造'!L$48</f>
        <v>1565</v>
      </c>
      <c r="F46" s="158"/>
      <c r="G46" s="158"/>
      <c r="H46" s="158">
        <f>'実質公債費比率（分子）の構造'!M$48</f>
        <v>1538</v>
      </c>
      <c r="I46" s="158"/>
      <c r="J46" s="158"/>
      <c r="K46" s="158">
        <f>'実質公債費比率（分子）の構造'!N$48</f>
        <v>1489</v>
      </c>
      <c r="L46" s="158"/>
      <c r="M46" s="158"/>
      <c r="N46" s="158">
        <f>'実質公債費比率（分子）の構造'!O$48</f>
        <v>1908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12914</v>
      </c>
      <c r="C49" s="158"/>
      <c r="D49" s="158"/>
      <c r="E49" s="158">
        <f>'実質公債費比率（分子）の構造'!L$45</f>
        <v>12478</v>
      </c>
      <c r="F49" s="158"/>
      <c r="G49" s="158"/>
      <c r="H49" s="158">
        <f>'実質公債費比率（分子）の構造'!M$45</f>
        <v>12026</v>
      </c>
      <c r="I49" s="158"/>
      <c r="J49" s="158"/>
      <c r="K49" s="158">
        <f>'実質公債費比率（分子）の構造'!N$45</f>
        <v>11912</v>
      </c>
      <c r="L49" s="158"/>
      <c r="M49" s="158"/>
      <c r="N49" s="158">
        <f>'実質公債費比率（分子）の構造'!O$45</f>
        <v>11286</v>
      </c>
      <c r="O49" s="158"/>
      <c r="P49" s="158"/>
    </row>
    <row r="50" spans="1:16" x14ac:dyDescent="0.15">
      <c r="A50" s="158" t="s">
        <v>67</v>
      </c>
      <c r="B50" s="158" t="e">
        <f>NA()</f>
        <v>#N/A</v>
      </c>
      <c r="C50" s="158">
        <f>IF(ISNUMBER('実質公債費比率（分子）の構造'!K$53),'実質公債費比率（分子）の構造'!K$53,NA())</f>
        <v>3141</v>
      </c>
      <c r="D50" s="158" t="e">
        <f>NA()</f>
        <v>#N/A</v>
      </c>
      <c r="E50" s="158" t="e">
        <f>NA()</f>
        <v>#N/A</v>
      </c>
      <c r="F50" s="158">
        <f>IF(ISNUMBER('実質公債費比率（分子）の構造'!L$53),'実質公債費比率（分子）の構造'!L$53,NA())</f>
        <v>2983</v>
      </c>
      <c r="G50" s="158" t="e">
        <f>NA()</f>
        <v>#N/A</v>
      </c>
      <c r="H50" s="158" t="e">
        <f>NA()</f>
        <v>#N/A</v>
      </c>
      <c r="I50" s="158">
        <f>IF(ISNUMBER('実質公債費比率（分子）の構造'!M$53),'実質公債費比率（分子）の構造'!M$53,NA())</f>
        <v>2442</v>
      </c>
      <c r="J50" s="158" t="e">
        <f>NA()</f>
        <v>#N/A</v>
      </c>
      <c r="K50" s="158" t="e">
        <f>NA()</f>
        <v>#N/A</v>
      </c>
      <c r="L50" s="158">
        <f>IF(ISNUMBER('実質公債費比率（分子）の構造'!N$53),'実質公債費比率（分子）の構造'!N$53,NA())</f>
        <v>2234</v>
      </c>
      <c r="M50" s="158" t="e">
        <f>NA()</f>
        <v>#N/A</v>
      </c>
      <c r="N50" s="158" t="e">
        <f>NA()</f>
        <v>#N/A</v>
      </c>
      <c r="O50" s="158">
        <f>IF(ISNUMBER('実質公債費比率（分子）の構造'!O$53),'実質公債費比率（分子）の構造'!O$53,NA())</f>
        <v>2342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105727</v>
      </c>
      <c r="E56" s="157"/>
      <c r="F56" s="157"/>
      <c r="G56" s="157">
        <f>'将来負担比率（分子）の構造'!J$52</f>
        <v>102261</v>
      </c>
      <c r="H56" s="157"/>
      <c r="I56" s="157"/>
      <c r="J56" s="157">
        <f>'将来負担比率（分子）の構造'!K$52</f>
        <v>99584</v>
      </c>
      <c r="K56" s="157"/>
      <c r="L56" s="157"/>
      <c r="M56" s="157">
        <f>'将来負担比率（分子）の構造'!L$52</f>
        <v>98158</v>
      </c>
      <c r="N56" s="157"/>
      <c r="O56" s="157"/>
      <c r="P56" s="157">
        <f>'将来負担比率（分子）の構造'!M$52</f>
        <v>94641</v>
      </c>
    </row>
    <row r="57" spans="1:16" x14ac:dyDescent="0.15">
      <c r="A57" s="157" t="s">
        <v>42</v>
      </c>
      <c r="B57" s="157"/>
      <c r="C57" s="157"/>
      <c r="D57" s="157">
        <f>'将来負担比率（分子）の構造'!I$51</f>
        <v>13962</v>
      </c>
      <c r="E57" s="157"/>
      <c r="F57" s="157"/>
      <c r="G57" s="157">
        <f>'将来負担比率（分子）の構造'!J$51</f>
        <v>13292</v>
      </c>
      <c r="H57" s="157"/>
      <c r="I57" s="157"/>
      <c r="J57" s="157">
        <f>'将来負担比率（分子）の構造'!K$51</f>
        <v>12353</v>
      </c>
      <c r="K57" s="157"/>
      <c r="L57" s="157"/>
      <c r="M57" s="157">
        <f>'将来負担比率（分子）の構造'!L$51</f>
        <v>11596</v>
      </c>
      <c r="N57" s="157"/>
      <c r="O57" s="157"/>
      <c r="P57" s="157">
        <f>'将来負担比率（分子）の構造'!M$51</f>
        <v>11956</v>
      </c>
    </row>
    <row r="58" spans="1:16" x14ac:dyDescent="0.15">
      <c r="A58" s="157" t="s">
        <v>41</v>
      </c>
      <c r="B58" s="157"/>
      <c r="C58" s="157"/>
      <c r="D58" s="157">
        <f>'将来負担比率（分子）の構造'!I$50</f>
        <v>12178</v>
      </c>
      <c r="E58" s="157"/>
      <c r="F58" s="157"/>
      <c r="G58" s="157">
        <f>'将来負担比率（分子）の構造'!J$50</f>
        <v>13348</v>
      </c>
      <c r="H58" s="157"/>
      <c r="I58" s="157"/>
      <c r="J58" s="157">
        <f>'将来負担比率（分子）の構造'!K$50</f>
        <v>16084</v>
      </c>
      <c r="K58" s="157"/>
      <c r="L58" s="157"/>
      <c r="M58" s="157">
        <f>'将来負担比率（分子）の構造'!L$50</f>
        <v>17127</v>
      </c>
      <c r="N58" s="157"/>
      <c r="O58" s="157"/>
      <c r="P58" s="157">
        <f>'将来負担比率（分子）の構造'!M$50</f>
        <v>18012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699</v>
      </c>
      <c r="C61" s="157"/>
      <c r="D61" s="157"/>
      <c r="E61" s="157">
        <f>'将来負担比率（分子）の構造'!J$46</f>
        <v>684</v>
      </c>
      <c r="F61" s="157"/>
      <c r="G61" s="157"/>
      <c r="H61" s="157">
        <f>'将来負担比率（分子）の構造'!K$46</f>
        <v>461</v>
      </c>
      <c r="I61" s="157"/>
      <c r="J61" s="157"/>
      <c r="K61" s="157">
        <f>'将来負担比率（分子）の構造'!L$46</f>
        <v>484</v>
      </c>
      <c r="L61" s="157"/>
      <c r="M61" s="157"/>
      <c r="N61" s="157">
        <f>'将来負担比率（分子）の構造'!M$46</f>
        <v>439</v>
      </c>
      <c r="O61" s="157"/>
      <c r="P61" s="157"/>
    </row>
    <row r="62" spans="1:16" x14ac:dyDescent="0.15">
      <c r="A62" s="157" t="s">
        <v>35</v>
      </c>
      <c r="B62" s="157">
        <f>'将来負担比率（分子）の構造'!I$45</f>
        <v>15727</v>
      </c>
      <c r="C62" s="157"/>
      <c r="D62" s="157"/>
      <c r="E62" s="157">
        <f>'将来負担比率（分子）の構造'!J$45</f>
        <v>14778</v>
      </c>
      <c r="F62" s="157"/>
      <c r="G62" s="157"/>
      <c r="H62" s="157">
        <f>'将来負担比率（分子）の構造'!K$45</f>
        <v>14222</v>
      </c>
      <c r="I62" s="157"/>
      <c r="J62" s="157"/>
      <c r="K62" s="157">
        <f>'将来負担比率（分子）の構造'!L$45</f>
        <v>14613</v>
      </c>
      <c r="L62" s="157"/>
      <c r="M62" s="157"/>
      <c r="N62" s="157">
        <f>'将来負担比率（分子）の構造'!M$45</f>
        <v>14693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26260</v>
      </c>
      <c r="C64" s="157"/>
      <c r="D64" s="157"/>
      <c r="E64" s="157">
        <f>'将来負担比率（分子）の構造'!J$43</f>
        <v>24024</v>
      </c>
      <c r="F64" s="157"/>
      <c r="G64" s="157"/>
      <c r="H64" s="157">
        <f>'将来負担比率（分子）の構造'!K$43</f>
        <v>21443</v>
      </c>
      <c r="I64" s="157"/>
      <c r="J64" s="157"/>
      <c r="K64" s="157">
        <f>'将来負担比率（分子）の構造'!L$43</f>
        <v>19868</v>
      </c>
      <c r="L64" s="157"/>
      <c r="M64" s="157"/>
      <c r="N64" s="157">
        <f>'将来負担比率（分子）の構造'!M$43</f>
        <v>18756</v>
      </c>
      <c r="O64" s="157"/>
      <c r="P64" s="157"/>
    </row>
    <row r="65" spans="1:16" x14ac:dyDescent="0.15">
      <c r="A65" s="157" t="s">
        <v>32</v>
      </c>
      <c r="B65" s="157">
        <f>'将来負担比率（分子）の構造'!I$42</f>
        <v>448</v>
      </c>
      <c r="C65" s="157"/>
      <c r="D65" s="157"/>
      <c r="E65" s="157">
        <f>'将来負担比率（分子）の構造'!J$42</f>
        <v>361</v>
      </c>
      <c r="F65" s="157"/>
      <c r="G65" s="157"/>
      <c r="H65" s="157">
        <f>'将来負担比率（分子）の構造'!K$42</f>
        <v>273</v>
      </c>
      <c r="I65" s="157"/>
      <c r="J65" s="157"/>
      <c r="K65" s="157">
        <f>'将来負担比率（分子）の構造'!L$42</f>
        <v>183</v>
      </c>
      <c r="L65" s="157"/>
      <c r="M65" s="157"/>
      <c r="N65" s="157">
        <f>'将来負担比率（分子）の構造'!M$42</f>
        <v>92</v>
      </c>
      <c r="O65" s="157"/>
      <c r="P65" s="157"/>
    </row>
    <row r="66" spans="1:16" x14ac:dyDescent="0.15">
      <c r="A66" s="157" t="s">
        <v>31</v>
      </c>
      <c r="B66" s="157">
        <f>'将来負担比率（分子）の構造'!I$41</f>
        <v>119769</v>
      </c>
      <c r="C66" s="157"/>
      <c r="D66" s="157"/>
      <c r="E66" s="157">
        <f>'将来負担比率（分子）の構造'!J$41</f>
        <v>115882</v>
      </c>
      <c r="F66" s="157"/>
      <c r="G66" s="157"/>
      <c r="H66" s="157">
        <f>'将来負担比率（分子）の構造'!K$41</f>
        <v>111815</v>
      </c>
      <c r="I66" s="157"/>
      <c r="J66" s="157"/>
      <c r="K66" s="157">
        <f>'将来負担比率（分子）の構造'!L$41</f>
        <v>108105</v>
      </c>
      <c r="L66" s="157"/>
      <c r="M66" s="157"/>
      <c r="N66" s="157">
        <f>'将来負担比率（分子）の構造'!M$41</f>
        <v>105866</v>
      </c>
      <c r="O66" s="157"/>
      <c r="P66" s="157"/>
    </row>
    <row r="67" spans="1:16" x14ac:dyDescent="0.15">
      <c r="A67" s="157" t="s">
        <v>71</v>
      </c>
      <c r="B67" s="157" t="e">
        <f>NA()</f>
        <v>#N/A</v>
      </c>
      <c r="C67" s="157">
        <f>IF(ISNUMBER('将来負担比率（分子）の構造'!I$53), IF('将来負担比率（分子）の構造'!I$53 &lt; 0, 0, '将来負担比率（分子）の構造'!I$53), NA())</f>
        <v>31036</v>
      </c>
      <c r="D67" s="157" t="e">
        <f>NA()</f>
        <v>#N/A</v>
      </c>
      <c r="E67" s="157" t="e">
        <f>NA()</f>
        <v>#N/A</v>
      </c>
      <c r="F67" s="157">
        <f>IF(ISNUMBER('将来負担比率（分子）の構造'!J$53), IF('将来負担比率（分子）の構造'!J$53 &lt; 0, 0, '将来負担比率（分子）の構造'!J$53), NA())</f>
        <v>26829</v>
      </c>
      <c r="G67" s="157" t="e">
        <f>NA()</f>
        <v>#N/A</v>
      </c>
      <c r="H67" s="157" t="e">
        <f>NA()</f>
        <v>#N/A</v>
      </c>
      <c r="I67" s="157">
        <f>IF(ISNUMBER('将来負担比率（分子）の構造'!K$53), IF('将来負担比率（分子）の構造'!K$53 &lt; 0, 0, '将来負担比率（分子）の構造'!K$53), NA())</f>
        <v>20192</v>
      </c>
      <c r="J67" s="157" t="e">
        <f>NA()</f>
        <v>#N/A</v>
      </c>
      <c r="K67" s="157" t="e">
        <f>NA()</f>
        <v>#N/A</v>
      </c>
      <c r="L67" s="157">
        <f>IF(ISNUMBER('将来負担比率（分子）の構造'!L$53), IF('将来負担比率（分子）の構造'!L$53 &lt; 0, 0, '将来負担比率（分子）の構造'!L$53), NA())</f>
        <v>16371</v>
      </c>
      <c r="M67" s="157" t="e">
        <f>NA()</f>
        <v>#N/A</v>
      </c>
      <c r="N67" s="157" t="e">
        <f>NA()</f>
        <v>#N/A</v>
      </c>
      <c r="O67" s="157">
        <f>IF(ISNUMBER('将来負担比率（分子）の構造'!M$53), IF('将来負担比率（分子）の構造'!M$53 &lt; 0, 0, '将来負担比率（分子）の構造'!M$53), NA())</f>
        <v>15237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7526</v>
      </c>
      <c r="C72" s="161">
        <f>基金残高に係る経年分析!G55</f>
        <v>8135</v>
      </c>
      <c r="D72" s="161">
        <f>基金残高に係る経年分析!H55</f>
        <v>8126</v>
      </c>
    </row>
    <row r="73" spans="1:16" x14ac:dyDescent="0.15">
      <c r="A73" s="160" t="s">
        <v>74</v>
      </c>
      <c r="B73" s="161">
        <f>基金残高に係る経年分析!F56</f>
        <v>527</v>
      </c>
      <c r="C73" s="161">
        <f>基金残高に係る経年分析!G56</f>
        <v>527</v>
      </c>
      <c r="D73" s="161">
        <f>基金残高に係る経年分析!H56</f>
        <v>527</v>
      </c>
    </row>
    <row r="74" spans="1:16" x14ac:dyDescent="0.15">
      <c r="A74" s="160" t="s">
        <v>75</v>
      </c>
      <c r="B74" s="161">
        <f>基金残高に係る経年分析!F57</f>
        <v>4730</v>
      </c>
      <c r="C74" s="161">
        <f>基金残高に係る経年分析!G57</f>
        <v>5162</v>
      </c>
      <c r="D74" s="161">
        <f>基金残高に係る経年分析!H57</f>
        <v>6653</v>
      </c>
    </row>
  </sheetData>
  <sheetProtection algorithmName="SHA-512" hashValue="3CElBGodB58NQiGZeDmeNgylC5gGdHkxNrr18pfiTAMRKu2kcpZWp2G+yPpvJzCWMMUrQBQ0h0TACqhVo6sQTg==" saltValue="UuLIskWP1tJywOrslieD0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30100661</v>
      </c>
      <c r="S5" s="600"/>
      <c r="T5" s="600"/>
      <c r="U5" s="600"/>
      <c r="V5" s="600"/>
      <c r="W5" s="600"/>
      <c r="X5" s="600"/>
      <c r="Y5" s="601"/>
      <c r="Z5" s="602">
        <v>26.2</v>
      </c>
      <c r="AA5" s="602"/>
      <c r="AB5" s="602"/>
      <c r="AC5" s="602"/>
      <c r="AD5" s="603">
        <v>27922204</v>
      </c>
      <c r="AE5" s="603"/>
      <c r="AF5" s="603"/>
      <c r="AG5" s="603"/>
      <c r="AH5" s="603"/>
      <c r="AI5" s="603"/>
      <c r="AJ5" s="603"/>
      <c r="AK5" s="603"/>
      <c r="AL5" s="604">
        <v>47.9</v>
      </c>
      <c r="AM5" s="605"/>
      <c r="AN5" s="605"/>
      <c r="AO5" s="606"/>
      <c r="AP5" s="596" t="s">
        <v>216</v>
      </c>
      <c r="AQ5" s="597"/>
      <c r="AR5" s="597"/>
      <c r="AS5" s="597"/>
      <c r="AT5" s="597"/>
      <c r="AU5" s="597"/>
      <c r="AV5" s="597"/>
      <c r="AW5" s="597"/>
      <c r="AX5" s="597"/>
      <c r="AY5" s="597"/>
      <c r="AZ5" s="597"/>
      <c r="BA5" s="597"/>
      <c r="BB5" s="597"/>
      <c r="BC5" s="597"/>
      <c r="BD5" s="597"/>
      <c r="BE5" s="597"/>
      <c r="BF5" s="598"/>
      <c r="BG5" s="610">
        <v>27914634</v>
      </c>
      <c r="BH5" s="611"/>
      <c r="BI5" s="611"/>
      <c r="BJ5" s="611"/>
      <c r="BK5" s="611"/>
      <c r="BL5" s="611"/>
      <c r="BM5" s="611"/>
      <c r="BN5" s="612"/>
      <c r="BO5" s="613">
        <v>92.7</v>
      </c>
      <c r="BP5" s="613"/>
      <c r="BQ5" s="613"/>
      <c r="BR5" s="613"/>
      <c r="BS5" s="614">
        <v>693027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554936</v>
      </c>
      <c r="S6" s="611"/>
      <c r="T6" s="611"/>
      <c r="U6" s="611"/>
      <c r="V6" s="611"/>
      <c r="W6" s="611"/>
      <c r="X6" s="611"/>
      <c r="Y6" s="612"/>
      <c r="Z6" s="613">
        <v>0.5</v>
      </c>
      <c r="AA6" s="613"/>
      <c r="AB6" s="613"/>
      <c r="AC6" s="613"/>
      <c r="AD6" s="614">
        <v>554936</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27914634</v>
      </c>
      <c r="BH6" s="611"/>
      <c r="BI6" s="611"/>
      <c r="BJ6" s="611"/>
      <c r="BK6" s="611"/>
      <c r="BL6" s="611"/>
      <c r="BM6" s="611"/>
      <c r="BN6" s="612"/>
      <c r="BO6" s="613">
        <v>92.7</v>
      </c>
      <c r="BP6" s="613"/>
      <c r="BQ6" s="613"/>
      <c r="BR6" s="613"/>
      <c r="BS6" s="614">
        <v>693027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566331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565903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17600</v>
      </c>
      <c r="S7" s="611"/>
      <c r="T7" s="611"/>
      <c r="U7" s="611"/>
      <c r="V7" s="611"/>
      <c r="W7" s="611"/>
      <c r="X7" s="611"/>
      <c r="Y7" s="612"/>
      <c r="Z7" s="613">
        <v>0</v>
      </c>
      <c r="AA7" s="613"/>
      <c r="AB7" s="613"/>
      <c r="AC7" s="613"/>
      <c r="AD7" s="614">
        <v>17600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13534809</v>
      </c>
      <c r="BH7" s="611"/>
      <c r="BI7" s="611"/>
      <c r="BJ7" s="611"/>
      <c r="BK7" s="611"/>
      <c r="BL7" s="611"/>
      <c r="BM7" s="611"/>
      <c r="BN7" s="612"/>
      <c r="BO7" s="613">
        <v>45</v>
      </c>
      <c r="BP7" s="613"/>
      <c r="BQ7" s="613"/>
      <c r="BR7" s="613"/>
      <c r="BS7" s="614">
        <v>693027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11866128</v>
      </c>
      <c r="CS7" s="611"/>
      <c r="CT7" s="611"/>
      <c r="CU7" s="611"/>
      <c r="CV7" s="611"/>
      <c r="CW7" s="611"/>
      <c r="CX7" s="611"/>
      <c r="CY7" s="612"/>
      <c r="CZ7" s="613">
        <v>10.7</v>
      </c>
      <c r="DA7" s="613"/>
      <c r="DB7" s="613"/>
      <c r="DC7" s="613"/>
      <c r="DD7" s="619">
        <v>866136</v>
      </c>
      <c r="DE7" s="611"/>
      <c r="DF7" s="611"/>
      <c r="DG7" s="611"/>
      <c r="DH7" s="611"/>
      <c r="DI7" s="611"/>
      <c r="DJ7" s="611"/>
      <c r="DK7" s="611"/>
      <c r="DL7" s="611"/>
      <c r="DM7" s="611"/>
      <c r="DN7" s="611"/>
      <c r="DO7" s="611"/>
      <c r="DP7" s="612"/>
      <c r="DQ7" s="619">
        <v>10088831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257912</v>
      </c>
      <c r="S8" s="611"/>
      <c r="T8" s="611"/>
      <c r="U8" s="611"/>
      <c r="V8" s="611"/>
      <c r="W8" s="611"/>
      <c r="X8" s="611"/>
      <c r="Y8" s="612"/>
      <c r="Z8" s="613">
        <v>0.2</v>
      </c>
      <c r="AA8" s="613"/>
      <c r="AB8" s="613"/>
      <c r="AC8" s="613"/>
      <c r="AD8" s="614">
        <v>257912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311514</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42559038</v>
      </c>
      <c r="CS8" s="611"/>
      <c r="CT8" s="611"/>
      <c r="CU8" s="611"/>
      <c r="CV8" s="611"/>
      <c r="CW8" s="611"/>
      <c r="CX8" s="611"/>
      <c r="CY8" s="612"/>
      <c r="CZ8" s="613">
        <v>38.4</v>
      </c>
      <c r="DA8" s="613"/>
      <c r="DB8" s="613"/>
      <c r="DC8" s="613"/>
      <c r="DD8" s="619">
        <v>324511</v>
      </c>
      <c r="DE8" s="611"/>
      <c r="DF8" s="611"/>
      <c r="DG8" s="611"/>
      <c r="DH8" s="611"/>
      <c r="DI8" s="611"/>
      <c r="DJ8" s="611"/>
      <c r="DK8" s="611"/>
      <c r="DL8" s="611"/>
      <c r="DM8" s="611"/>
      <c r="DN8" s="611"/>
      <c r="DO8" s="611"/>
      <c r="DP8" s="612"/>
      <c r="DQ8" s="619">
        <v>22579296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332999</v>
      </c>
      <c r="S9" s="611"/>
      <c r="T9" s="611"/>
      <c r="U9" s="611"/>
      <c r="V9" s="611"/>
      <c r="W9" s="611"/>
      <c r="X9" s="611"/>
      <c r="Y9" s="612"/>
      <c r="Z9" s="613">
        <v>0.3</v>
      </c>
      <c r="AA9" s="613"/>
      <c r="AB9" s="613"/>
      <c r="AC9" s="613"/>
      <c r="AD9" s="614">
        <v>332999</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10302618</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7371766</v>
      </c>
      <c r="CS9" s="611"/>
      <c r="CT9" s="611"/>
      <c r="CU9" s="611"/>
      <c r="CV9" s="611"/>
      <c r="CW9" s="611"/>
      <c r="CX9" s="611"/>
      <c r="CY9" s="612"/>
      <c r="CZ9" s="613">
        <v>6.6</v>
      </c>
      <c r="DA9" s="613"/>
      <c r="DB9" s="613"/>
      <c r="DC9" s="613"/>
      <c r="DD9" s="619">
        <v>678855</v>
      </c>
      <c r="DE9" s="611"/>
      <c r="DF9" s="611"/>
      <c r="DG9" s="611"/>
      <c r="DH9" s="611"/>
      <c r="DI9" s="611"/>
      <c r="DJ9" s="611"/>
      <c r="DK9" s="611"/>
      <c r="DL9" s="611"/>
      <c r="DM9" s="611"/>
      <c r="DN9" s="611"/>
      <c r="DO9" s="611"/>
      <c r="DP9" s="612"/>
      <c r="DQ9" s="619">
        <v>5102052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495764</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608754</v>
      </c>
      <c r="CS10" s="611"/>
      <c r="CT10" s="611"/>
      <c r="CU10" s="611"/>
      <c r="CV10" s="611"/>
      <c r="CW10" s="611"/>
      <c r="CX10" s="611"/>
      <c r="CY10" s="612"/>
      <c r="CZ10" s="613">
        <v>0.5</v>
      </c>
      <c r="DA10" s="613"/>
      <c r="DB10" s="613"/>
      <c r="DC10" s="613"/>
      <c r="DD10" s="619">
        <v>17228</v>
      </c>
      <c r="DE10" s="611"/>
      <c r="DF10" s="611"/>
      <c r="DG10" s="611"/>
      <c r="DH10" s="611"/>
      <c r="DI10" s="611"/>
      <c r="DJ10" s="611"/>
      <c r="DK10" s="611"/>
      <c r="DL10" s="611"/>
      <c r="DM10" s="611"/>
      <c r="DN10" s="611"/>
      <c r="DO10" s="611"/>
      <c r="DP10" s="612"/>
      <c r="DQ10" s="619">
        <v>103501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5562911</v>
      </c>
      <c r="S11" s="611"/>
      <c r="T11" s="611"/>
      <c r="U11" s="611"/>
      <c r="V11" s="611"/>
      <c r="W11" s="611"/>
      <c r="X11" s="611"/>
      <c r="Y11" s="612"/>
      <c r="Z11" s="615">
        <v>4.8</v>
      </c>
      <c r="AA11" s="616"/>
      <c r="AB11" s="616"/>
      <c r="AC11" s="622"/>
      <c r="AD11" s="619">
        <v>5562911</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2424913</v>
      </c>
      <c r="BH11" s="611"/>
      <c r="BI11" s="611"/>
      <c r="BJ11" s="611"/>
      <c r="BK11" s="611"/>
      <c r="BL11" s="611"/>
      <c r="BM11" s="611"/>
      <c r="BN11" s="612"/>
      <c r="BO11" s="613">
        <v>8.1</v>
      </c>
      <c r="BP11" s="613"/>
      <c r="BQ11" s="613"/>
      <c r="BR11" s="613"/>
      <c r="BS11" s="614">
        <v>693027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2099590</v>
      </c>
      <c r="CS11" s="611"/>
      <c r="CT11" s="611"/>
      <c r="CU11" s="611"/>
      <c r="CV11" s="611"/>
      <c r="CW11" s="611"/>
      <c r="CX11" s="611"/>
      <c r="CY11" s="612"/>
      <c r="CZ11" s="613">
        <v>1.9</v>
      </c>
      <c r="DA11" s="613"/>
      <c r="DB11" s="613"/>
      <c r="DC11" s="613"/>
      <c r="DD11" s="619">
        <v>926955</v>
      </c>
      <c r="DE11" s="611"/>
      <c r="DF11" s="611"/>
      <c r="DG11" s="611"/>
      <c r="DH11" s="611"/>
      <c r="DI11" s="611"/>
      <c r="DJ11" s="611"/>
      <c r="DK11" s="611"/>
      <c r="DL11" s="611"/>
      <c r="DM11" s="611"/>
      <c r="DN11" s="611"/>
      <c r="DO11" s="611"/>
      <c r="DP11" s="612"/>
      <c r="DQ11" s="619">
        <v>1210041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24118</v>
      </c>
      <c r="S12" s="611"/>
      <c r="T12" s="611"/>
      <c r="U12" s="611"/>
      <c r="V12" s="611"/>
      <c r="W12" s="611"/>
      <c r="X12" s="611"/>
      <c r="Y12" s="612"/>
      <c r="Z12" s="613">
        <v>0</v>
      </c>
      <c r="AA12" s="613"/>
      <c r="AB12" s="613"/>
      <c r="AC12" s="613"/>
      <c r="AD12" s="614">
        <v>24118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12405563</v>
      </c>
      <c r="BH12" s="611"/>
      <c r="BI12" s="611"/>
      <c r="BJ12" s="611"/>
      <c r="BK12" s="611"/>
      <c r="BL12" s="611"/>
      <c r="BM12" s="611"/>
      <c r="BN12" s="612"/>
      <c r="BO12" s="613">
        <v>41.2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4721091</v>
      </c>
      <c r="CS12" s="611"/>
      <c r="CT12" s="611"/>
      <c r="CU12" s="611"/>
      <c r="CV12" s="611"/>
      <c r="CW12" s="611"/>
      <c r="CX12" s="611"/>
      <c r="CY12" s="612"/>
      <c r="CZ12" s="613">
        <v>4.3</v>
      </c>
      <c r="DA12" s="613"/>
      <c r="DB12" s="613"/>
      <c r="DC12" s="613"/>
      <c r="DD12" s="619">
        <v>318449</v>
      </c>
      <c r="DE12" s="611"/>
      <c r="DF12" s="611"/>
      <c r="DG12" s="611"/>
      <c r="DH12" s="611"/>
      <c r="DI12" s="611"/>
      <c r="DJ12" s="611"/>
      <c r="DK12" s="611"/>
      <c r="DL12" s="611"/>
      <c r="DM12" s="611"/>
      <c r="DN12" s="611"/>
      <c r="DO12" s="611"/>
      <c r="DP12" s="612"/>
      <c r="DQ12" s="619">
        <v>1308758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12364577</v>
      </c>
      <c r="BH13" s="611"/>
      <c r="BI13" s="611"/>
      <c r="BJ13" s="611"/>
      <c r="BK13" s="611"/>
      <c r="BL13" s="611"/>
      <c r="BM13" s="611"/>
      <c r="BN13" s="612"/>
      <c r="BO13" s="613">
        <v>41.1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11327515</v>
      </c>
      <c r="CS13" s="611"/>
      <c r="CT13" s="611"/>
      <c r="CU13" s="611"/>
      <c r="CV13" s="611"/>
      <c r="CW13" s="611"/>
      <c r="CX13" s="611"/>
      <c r="CY13" s="612"/>
      <c r="CZ13" s="613">
        <v>10.199999999999999</v>
      </c>
      <c r="DA13" s="613"/>
      <c r="DB13" s="613"/>
      <c r="DC13" s="613"/>
      <c r="DD13" s="619">
        <v>4202831</v>
      </c>
      <c r="DE13" s="611"/>
      <c r="DF13" s="611"/>
      <c r="DG13" s="611"/>
      <c r="DH13" s="611"/>
      <c r="DI13" s="611"/>
      <c r="DJ13" s="611"/>
      <c r="DK13" s="611"/>
      <c r="DL13" s="611"/>
      <c r="DM13" s="611"/>
      <c r="DN13" s="611"/>
      <c r="DO13" s="611"/>
      <c r="DP13" s="612"/>
      <c r="DQ13" s="619">
        <v>6700772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661128</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4336424</v>
      </c>
      <c r="CS14" s="611"/>
      <c r="CT14" s="611"/>
      <c r="CU14" s="611"/>
      <c r="CV14" s="611"/>
      <c r="CW14" s="611"/>
      <c r="CX14" s="611"/>
      <c r="CY14" s="612"/>
      <c r="CZ14" s="613">
        <v>3.9</v>
      </c>
      <c r="DA14" s="613"/>
      <c r="DB14" s="613"/>
      <c r="DC14" s="613"/>
      <c r="DD14" s="619">
        <v>890512</v>
      </c>
      <c r="DE14" s="611"/>
      <c r="DF14" s="611"/>
      <c r="DG14" s="611"/>
      <c r="DH14" s="611"/>
      <c r="DI14" s="611"/>
      <c r="DJ14" s="611"/>
      <c r="DK14" s="611"/>
      <c r="DL14" s="611"/>
      <c r="DM14" s="611"/>
      <c r="DN14" s="611"/>
      <c r="DO14" s="611"/>
      <c r="DP14" s="612"/>
      <c r="DQ14" s="619">
        <v>3541264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92795</v>
      </c>
      <c r="S15" s="611"/>
      <c r="T15" s="611"/>
      <c r="U15" s="611"/>
      <c r="V15" s="611"/>
      <c r="W15" s="611"/>
      <c r="X15" s="611"/>
      <c r="Y15" s="612"/>
      <c r="Z15" s="613">
        <v>0.1</v>
      </c>
      <c r="AA15" s="613"/>
      <c r="AB15" s="613"/>
      <c r="AC15" s="613"/>
      <c r="AD15" s="614">
        <v>92795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1313134</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14134526</v>
      </c>
      <c r="CS15" s="611"/>
      <c r="CT15" s="611"/>
      <c r="CU15" s="611"/>
      <c r="CV15" s="611"/>
      <c r="CW15" s="611"/>
      <c r="CX15" s="611"/>
      <c r="CY15" s="612"/>
      <c r="CZ15" s="613">
        <v>12.7</v>
      </c>
      <c r="DA15" s="613"/>
      <c r="DB15" s="613"/>
      <c r="DC15" s="613"/>
      <c r="DD15" s="619">
        <v>5036822</v>
      </c>
      <c r="DE15" s="611"/>
      <c r="DF15" s="611"/>
      <c r="DG15" s="611"/>
      <c r="DH15" s="611"/>
      <c r="DI15" s="611"/>
      <c r="DJ15" s="611"/>
      <c r="DK15" s="611"/>
      <c r="DL15" s="611"/>
      <c r="DM15" s="611"/>
      <c r="DN15" s="611"/>
      <c r="DO15" s="611"/>
      <c r="DP15" s="612"/>
      <c r="DQ15" s="619">
        <v>7682827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604541</v>
      </c>
      <c r="S16" s="611"/>
      <c r="T16" s="611"/>
      <c r="U16" s="611"/>
      <c r="V16" s="611"/>
      <c r="W16" s="611"/>
      <c r="X16" s="611"/>
      <c r="Y16" s="612"/>
      <c r="Z16" s="613">
        <v>0.5</v>
      </c>
      <c r="AA16" s="613"/>
      <c r="AB16" s="613"/>
      <c r="AC16" s="613"/>
      <c r="AD16" s="614">
        <v>604541</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21703</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764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1068855</v>
      </c>
      <c r="S17" s="611"/>
      <c r="T17" s="611"/>
      <c r="U17" s="611"/>
      <c r="V17" s="611"/>
      <c r="W17" s="611"/>
      <c r="X17" s="611"/>
      <c r="Y17" s="612"/>
      <c r="Z17" s="613">
        <v>0.9</v>
      </c>
      <c r="AA17" s="613"/>
      <c r="AB17" s="613"/>
      <c r="AC17" s="613"/>
      <c r="AD17" s="614">
        <v>1068855</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11264325</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11079845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166938</v>
      </c>
      <c r="S18" s="611"/>
      <c r="T18" s="611"/>
      <c r="U18" s="611"/>
      <c r="V18" s="611"/>
      <c r="W18" s="611"/>
      <c r="X18" s="611"/>
      <c r="Y18" s="612"/>
      <c r="Z18" s="613">
        <v>0.1</v>
      </c>
      <c r="AA18" s="613"/>
      <c r="AB18" s="613"/>
      <c r="AC18" s="613"/>
      <c r="AD18" s="614">
        <v>166938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886126</v>
      </c>
      <c r="S19" s="611"/>
      <c r="T19" s="611"/>
      <c r="U19" s="611"/>
      <c r="V19" s="611"/>
      <c r="W19" s="611"/>
      <c r="X19" s="611"/>
      <c r="Y19" s="612"/>
      <c r="Z19" s="613">
        <v>0.8</v>
      </c>
      <c r="AA19" s="613"/>
      <c r="AB19" s="613"/>
      <c r="AC19" s="613"/>
      <c r="AD19" s="614">
        <v>886126</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2186027</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15791</v>
      </c>
      <c r="S20" s="611"/>
      <c r="T20" s="611"/>
      <c r="U20" s="611"/>
      <c r="V20" s="611"/>
      <c r="W20" s="611"/>
      <c r="X20" s="611"/>
      <c r="Y20" s="612"/>
      <c r="Z20" s="613">
        <v>0</v>
      </c>
      <c r="AA20" s="613"/>
      <c r="AB20" s="613"/>
      <c r="AC20" s="613"/>
      <c r="AD20" s="614">
        <v>15791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2186027</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110877191</v>
      </c>
      <c r="CS20" s="611"/>
      <c r="CT20" s="611"/>
      <c r="CU20" s="611"/>
      <c r="CV20" s="611"/>
      <c r="CW20" s="611"/>
      <c r="CX20" s="611"/>
      <c r="CY20" s="612"/>
      <c r="CZ20" s="613">
        <v>100</v>
      </c>
      <c r="DA20" s="613"/>
      <c r="DB20" s="613"/>
      <c r="DC20" s="613"/>
      <c r="DD20" s="619">
        <v>13262299</v>
      </c>
      <c r="DE20" s="611"/>
      <c r="DF20" s="611"/>
      <c r="DG20" s="611"/>
      <c r="DH20" s="611"/>
      <c r="DI20" s="611"/>
      <c r="DJ20" s="611"/>
      <c r="DK20" s="611"/>
      <c r="DL20" s="611"/>
      <c r="DM20" s="611"/>
      <c r="DN20" s="611"/>
      <c r="DO20" s="611"/>
      <c r="DP20" s="612"/>
      <c r="DQ20" s="619">
        <v>69963854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23832851</v>
      </c>
      <c r="S21" s="611"/>
      <c r="T21" s="611"/>
      <c r="U21" s="611"/>
      <c r="V21" s="611"/>
      <c r="W21" s="611"/>
      <c r="X21" s="611"/>
      <c r="Y21" s="612"/>
      <c r="Z21" s="613">
        <v>20.7</v>
      </c>
      <c r="AA21" s="613"/>
      <c r="AB21" s="613"/>
      <c r="AC21" s="613"/>
      <c r="AD21" s="614">
        <v>21319243</v>
      </c>
      <c r="AE21" s="614"/>
      <c r="AF21" s="614"/>
      <c r="AG21" s="614"/>
      <c r="AH21" s="614"/>
      <c r="AI21" s="614"/>
      <c r="AJ21" s="614"/>
      <c r="AK21" s="614"/>
      <c r="AL21" s="615">
        <v>36.5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7570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21319243</v>
      </c>
      <c r="S22" s="611"/>
      <c r="T22" s="611"/>
      <c r="U22" s="611"/>
      <c r="V22" s="611"/>
      <c r="W22" s="611"/>
      <c r="X22" s="611"/>
      <c r="Y22" s="612"/>
      <c r="Z22" s="613">
        <v>18.5</v>
      </c>
      <c r="AA22" s="613"/>
      <c r="AB22" s="613"/>
      <c r="AC22" s="613"/>
      <c r="AD22" s="614">
        <v>21319243</v>
      </c>
      <c r="AE22" s="614"/>
      <c r="AF22" s="614"/>
      <c r="AG22" s="614"/>
      <c r="AH22" s="614"/>
      <c r="AI22" s="614"/>
      <c r="AJ22" s="614"/>
      <c r="AK22" s="614"/>
      <c r="AL22" s="615">
        <v>36.5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2513608</v>
      </c>
      <c r="S23" s="611"/>
      <c r="T23" s="611"/>
      <c r="U23" s="611"/>
      <c r="V23" s="611"/>
      <c r="W23" s="611"/>
      <c r="X23" s="611"/>
      <c r="Y23" s="612"/>
      <c r="Z23" s="613">
        <v>2.2000000000000002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2178457</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56599818</v>
      </c>
      <c r="CS24" s="600"/>
      <c r="CT24" s="600"/>
      <c r="CU24" s="600"/>
      <c r="CV24" s="600"/>
      <c r="CW24" s="600"/>
      <c r="CX24" s="600"/>
      <c r="CY24" s="601"/>
      <c r="CZ24" s="604">
        <v>51</v>
      </c>
      <c r="DA24" s="605"/>
      <c r="DB24" s="605"/>
      <c r="DC24" s="621"/>
      <c r="DD24" s="645">
        <v>37859328</v>
      </c>
      <c r="DE24" s="600"/>
      <c r="DF24" s="600"/>
      <c r="DG24" s="600"/>
      <c r="DH24" s="600"/>
      <c r="DI24" s="600"/>
      <c r="DJ24" s="600"/>
      <c r="DK24" s="601"/>
      <c r="DL24" s="645">
        <v>34722267</v>
      </c>
      <c r="DM24" s="600"/>
      <c r="DN24" s="600"/>
      <c r="DO24" s="600"/>
      <c r="DP24" s="600"/>
      <c r="DQ24" s="600"/>
      <c r="DR24" s="600"/>
      <c r="DS24" s="600"/>
      <c r="DT24" s="600"/>
      <c r="DU24" s="600"/>
      <c r="DV24" s="601"/>
      <c r="DW24" s="604">
        <v>59.3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62450179</v>
      </c>
      <c r="S25" s="611"/>
      <c r="T25" s="611"/>
      <c r="U25" s="611"/>
      <c r="V25" s="611"/>
      <c r="W25" s="611"/>
      <c r="X25" s="611"/>
      <c r="Y25" s="612"/>
      <c r="Z25" s="613">
        <v>54.3</v>
      </c>
      <c r="AA25" s="613"/>
      <c r="AB25" s="613"/>
      <c r="AC25" s="613"/>
      <c r="AD25" s="614">
        <v>57758114</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17290917</v>
      </c>
      <c r="CS25" s="642"/>
      <c r="CT25" s="642"/>
      <c r="CU25" s="642"/>
      <c r="CV25" s="642"/>
      <c r="CW25" s="642"/>
      <c r="CX25" s="642"/>
      <c r="CY25" s="643"/>
      <c r="CZ25" s="615">
        <v>15.6</v>
      </c>
      <c r="DA25" s="640"/>
      <c r="DB25" s="640"/>
      <c r="DC25" s="644"/>
      <c r="DD25" s="619">
        <v>15832559</v>
      </c>
      <c r="DE25" s="642"/>
      <c r="DF25" s="642"/>
      <c r="DG25" s="642"/>
      <c r="DH25" s="642"/>
      <c r="DI25" s="642"/>
      <c r="DJ25" s="642"/>
      <c r="DK25" s="643"/>
      <c r="DL25" s="619">
        <v>15586578</v>
      </c>
      <c r="DM25" s="642"/>
      <c r="DN25" s="642"/>
      <c r="DO25" s="642"/>
      <c r="DP25" s="642"/>
      <c r="DQ25" s="642"/>
      <c r="DR25" s="642"/>
      <c r="DS25" s="642"/>
      <c r="DT25" s="642"/>
      <c r="DU25" s="642"/>
      <c r="DV25" s="643"/>
      <c r="DW25" s="615">
        <v>26.6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15379</v>
      </c>
      <c r="S26" s="611"/>
      <c r="T26" s="611"/>
      <c r="U26" s="611"/>
      <c r="V26" s="611"/>
      <c r="W26" s="611"/>
      <c r="X26" s="611"/>
      <c r="Y26" s="612"/>
      <c r="Z26" s="613">
        <v>0</v>
      </c>
      <c r="AA26" s="613"/>
      <c r="AB26" s="613"/>
      <c r="AC26" s="613"/>
      <c r="AD26" s="614">
        <v>15379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9922305</v>
      </c>
      <c r="CS26" s="611"/>
      <c r="CT26" s="611"/>
      <c r="CU26" s="611"/>
      <c r="CV26" s="611"/>
      <c r="CW26" s="611"/>
      <c r="CX26" s="611"/>
      <c r="CY26" s="612"/>
      <c r="CZ26" s="615">
        <v>8.9</v>
      </c>
      <c r="DA26" s="640"/>
      <c r="DB26" s="640"/>
      <c r="DC26" s="644"/>
      <c r="DD26" s="619">
        <v>9175719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516774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30100661</v>
      </c>
      <c r="BH27" s="611"/>
      <c r="BI27" s="611"/>
      <c r="BJ27" s="611"/>
      <c r="BK27" s="611"/>
      <c r="BL27" s="611"/>
      <c r="BM27" s="611"/>
      <c r="BN27" s="612"/>
      <c r="BO27" s="613">
        <v>100</v>
      </c>
      <c r="BP27" s="613"/>
      <c r="BQ27" s="613"/>
      <c r="BR27" s="613"/>
      <c r="BS27" s="614">
        <v>693027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28044576</v>
      </c>
      <c r="CS27" s="642"/>
      <c r="CT27" s="642"/>
      <c r="CU27" s="642"/>
      <c r="CV27" s="642"/>
      <c r="CW27" s="642"/>
      <c r="CX27" s="642"/>
      <c r="CY27" s="643"/>
      <c r="CZ27" s="615">
        <v>25.3</v>
      </c>
      <c r="DA27" s="640"/>
      <c r="DB27" s="640"/>
      <c r="DC27" s="644"/>
      <c r="DD27" s="619">
        <v>10946924</v>
      </c>
      <c r="DE27" s="642"/>
      <c r="DF27" s="642"/>
      <c r="DG27" s="642"/>
      <c r="DH27" s="642"/>
      <c r="DI27" s="642"/>
      <c r="DJ27" s="642"/>
      <c r="DK27" s="643"/>
      <c r="DL27" s="619">
        <v>8061401</v>
      </c>
      <c r="DM27" s="642"/>
      <c r="DN27" s="642"/>
      <c r="DO27" s="642"/>
      <c r="DP27" s="642"/>
      <c r="DQ27" s="642"/>
      <c r="DR27" s="642"/>
      <c r="DS27" s="642"/>
      <c r="DT27" s="642"/>
      <c r="DU27" s="642"/>
      <c r="DV27" s="643"/>
      <c r="DW27" s="615">
        <v>13.8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1251063</v>
      </c>
      <c r="S28" s="611"/>
      <c r="T28" s="611"/>
      <c r="U28" s="611"/>
      <c r="V28" s="611"/>
      <c r="W28" s="611"/>
      <c r="X28" s="611"/>
      <c r="Y28" s="612"/>
      <c r="Z28" s="613">
        <v>1.1000000000000001</v>
      </c>
      <c r="AA28" s="613"/>
      <c r="AB28" s="613"/>
      <c r="AC28" s="613"/>
      <c r="AD28" s="614">
        <v>123059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11264325</v>
      </c>
      <c r="CS28" s="611"/>
      <c r="CT28" s="611"/>
      <c r="CU28" s="611"/>
      <c r="CV28" s="611"/>
      <c r="CW28" s="611"/>
      <c r="CX28" s="611"/>
      <c r="CY28" s="612"/>
      <c r="CZ28" s="615">
        <v>10.199999999999999</v>
      </c>
      <c r="DA28" s="640"/>
      <c r="DB28" s="640"/>
      <c r="DC28" s="644"/>
      <c r="DD28" s="619">
        <v>11079845</v>
      </c>
      <c r="DE28" s="611"/>
      <c r="DF28" s="611"/>
      <c r="DG28" s="611"/>
      <c r="DH28" s="611"/>
      <c r="DI28" s="611"/>
      <c r="DJ28" s="611"/>
      <c r="DK28" s="612"/>
      <c r="DL28" s="619">
        <v>11074288</v>
      </c>
      <c r="DM28" s="611"/>
      <c r="DN28" s="611"/>
      <c r="DO28" s="611"/>
      <c r="DP28" s="611"/>
      <c r="DQ28" s="611"/>
      <c r="DR28" s="611"/>
      <c r="DS28" s="611"/>
      <c r="DT28" s="611"/>
      <c r="DU28" s="611"/>
      <c r="DV28" s="612"/>
      <c r="DW28" s="615">
        <v>18.899999999999999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897379</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11264325</v>
      </c>
      <c r="CS29" s="642"/>
      <c r="CT29" s="642"/>
      <c r="CU29" s="642"/>
      <c r="CV29" s="642"/>
      <c r="CW29" s="642"/>
      <c r="CX29" s="642"/>
      <c r="CY29" s="643"/>
      <c r="CZ29" s="615">
        <v>10.199999999999999</v>
      </c>
      <c r="DA29" s="640"/>
      <c r="DB29" s="640"/>
      <c r="DC29" s="644"/>
      <c r="DD29" s="619">
        <v>11079845</v>
      </c>
      <c r="DE29" s="642"/>
      <c r="DF29" s="642"/>
      <c r="DG29" s="642"/>
      <c r="DH29" s="642"/>
      <c r="DI29" s="642"/>
      <c r="DJ29" s="642"/>
      <c r="DK29" s="643"/>
      <c r="DL29" s="619">
        <v>11074288</v>
      </c>
      <c r="DM29" s="642"/>
      <c r="DN29" s="642"/>
      <c r="DO29" s="642"/>
      <c r="DP29" s="642"/>
      <c r="DQ29" s="642"/>
      <c r="DR29" s="642"/>
      <c r="DS29" s="642"/>
      <c r="DT29" s="642"/>
      <c r="DU29" s="642"/>
      <c r="DV29" s="643"/>
      <c r="DW29" s="615">
        <v>18.899999999999999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19354162</v>
      </c>
      <c r="S30" s="611"/>
      <c r="T30" s="611"/>
      <c r="U30" s="611"/>
      <c r="V30" s="611"/>
      <c r="W30" s="611"/>
      <c r="X30" s="611"/>
      <c r="Y30" s="612"/>
      <c r="Z30" s="613">
        <v>16.8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10913436</v>
      </c>
      <c r="CS30" s="611"/>
      <c r="CT30" s="611"/>
      <c r="CU30" s="611"/>
      <c r="CV30" s="611"/>
      <c r="CW30" s="611"/>
      <c r="CX30" s="611"/>
      <c r="CY30" s="612"/>
      <c r="CZ30" s="615">
        <v>9.8000000000000007</v>
      </c>
      <c r="DA30" s="640"/>
      <c r="DB30" s="640"/>
      <c r="DC30" s="644"/>
      <c r="DD30" s="619">
        <v>10743367</v>
      </c>
      <c r="DE30" s="611"/>
      <c r="DF30" s="611"/>
      <c r="DG30" s="611"/>
      <c r="DH30" s="611"/>
      <c r="DI30" s="611"/>
      <c r="DJ30" s="611"/>
      <c r="DK30" s="612"/>
      <c r="DL30" s="619">
        <v>10737810</v>
      </c>
      <c r="DM30" s="611"/>
      <c r="DN30" s="611"/>
      <c r="DO30" s="611"/>
      <c r="DP30" s="611"/>
      <c r="DQ30" s="611"/>
      <c r="DR30" s="611"/>
      <c r="DS30" s="611"/>
      <c r="DT30" s="611"/>
      <c r="DU30" s="611"/>
      <c r="DV30" s="612"/>
      <c r="DW30" s="615">
        <v>18.3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131772</v>
      </c>
      <c r="S31" s="611"/>
      <c r="T31" s="611"/>
      <c r="U31" s="611"/>
      <c r="V31" s="611"/>
      <c r="W31" s="611"/>
      <c r="X31" s="611"/>
      <c r="Y31" s="612"/>
      <c r="Z31" s="613">
        <v>0.1</v>
      </c>
      <c r="AA31" s="613"/>
      <c r="AB31" s="613"/>
      <c r="AC31" s="613"/>
      <c r="AD31" s="614">
        <v>131772</v>
      </c>
      <c r="AE31" s="614"/>
      <c r="AF31" s="614"/>
      <c r="AG31" s="614"/>
      <c r="AH31" s="614"/>
      <c r="AI31" s="614"/>
      <c r="AJ31" s="614"/>
      <c r="AK31" s="614"/>
      <c r="AL31" s="615">
        <v>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99.8</v>
      </c>
      <c r="BH31" s="654"/>
      <c r="BI31" s="654"/>
      <c r="BJ31" s="654"/>
      <c r="BK31" s="654"/>
      <c r="BL31" s="654"/>
      <c r="BM31" s="605">
        <v>99.4</v>
      </c>
      <c r="BN31" s="654"/>
      <c r="BO31" s="654"/>
      <c r="BP31" s="654"/>
      <c r="BQ31" s="655"/>
      <c r="BR31" s="666">
        <v>99.8</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350889</v>
      </c>
      <c r="CS31" s="642"/>
      <c r="CT31" s="642"/>
      <c r="CU31" s="642"/>
      <c r="CV31" s="642"/>
      <c r="CW31" s="642"/>
      <c r="CX31" s="642"/>
      <c r="CY31" s="643"/>
      <c r="CZ31" s="615">
        <v>0.3</v>
      </c>
      <c r="DA31" s="640"/>
      <c r="DB31" s="640"/>
      <c r="DC31" s="644"/>
      <c r="DD31" s="619">
        <v>336478</v>
      </c>
      <c r="DE31" s="642"/>
      <c r="DF31" s="642"/>
      <c r="DG31" s="642"/>
      <c r="DH31" s="642"/>
      <c r="DI31" s="642"/>
      <c r="DJ31" s="642"/>
      <c r="DK31" s="643"/>
      <c r="DL31" s="619">
        <v>336478</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6819899</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99.5</v>
      </c>
      <c r="BN32" s="642"/>
      <c r="BO32" s="642"/>
      <c r="BP32" s="642"/>
      <c r="BQ32" s="665"/>
      <c r="BR32" s="667">
        <v>99.8</v>
      </c>
      <c r="BS32" s="642"/>
      <c r="BT32" s="642"/>
      <c r="BU32" s="642"/>
      <c r="BV32" s="642"/>
      <c r="BW32" s="642"/>
      <c r="BX32" s="616">
        <v>99.4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341670</v>
      </c>
      <c r="S33" s="611"/>
      <c r="T33" s="611"/>
      <c r="U33" s="611"/>
      <c r="V33" s="611"/>
      <c r="W33" s="611"/>
      <c r="X33" s="611"/>
      <c r="Y33" s="612"/>
      <c r="Z33" s="613">
        <v>0.3</v>
      </c>
      <c r="AA33" s="613"/>
      <c r="AB33" s="613"/>
      <c r="AC33" s="613"/>
      <c r="AD33" s="614">
        <v>261513</v>
      </c>
      <c r="AE33" s="614"/>
      <c r="AF33" s="614"/>
      <c r="AG33" s="614"/>
      <c r="AH33" s="614"/>
      <c r="AI33" s="614"/>
      <c r="AJ33" s="614"/>
      <c r="AK33" s="614"/>
      <c r="AL33" s="615">
        <v>0.4</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99.4</v>
      </c>
      <c r="BN33" s="669"/>
      <c r="BO33" s="669"/>
      <c r="BP33" s="669"/>
      <c r="BQ33" s="671"/>
      <c r="BR33" s="668">
        <v>99.8</v>
      </c>
      <c r="BS33" s="669"/>
      <c r="BT33" s="669"/>
      <c r="BU33" s="669"/>
      <c r="BV33" s="669"/>
      <c r="BW33" s="669"/>
      <c r="BX33" s="670">
        <v>99.3</v>
      </c>
      <c r="BY33" s="669"/>
      <c r="BZ33" s="669"/>
      <c r="CA33" s="669"/>
      <c r="CB33" s="671"/>
      <c r="CD33" s="607" t="s">
        <v>307</v>
      </c>
      <c r="CE33" s="608"/>
      <c r="CF33" s="608"/>
      <c r="CG33" s="608"/>
      <c r="CH33" s="608"/>
      <c r="CI33" s="608"/>
      <c r="CJ33" s="608"/>
      <c r="CK33" s="608"/>
      <c r="CL33" s="608"/>
      <c r="CM33" s="608"/>
      <c r="CN33" s="608"/>
      <c r="CO33" s="608"/>
      <c r="CP33" s="608"/>
      <c r="CQ33" s="609"/>
      <c r="CR33" s="610">
        <v>40993371</v>
      </c>
      <c r="CS33" s="642"/>
      <c r="CT33" s="642"/>
      <c r="CU33" s="642"/>
      <c r="CV33" s="642"/>
      <c r="CW33" s="642"/>
      <c r="CX33" s="642"/>
      <c r="CY33" s="643"/>
      <c r="CZ33" s="615">
        <v>37</v>
      </c>
      <c r="DA33" s="640"/>
      <c r="DB33" s="640"/>
      <c r="DC33" s="644"/>
      <c r="DD33" s="619">
        <v>29417535</v>
      </c>
      <c r="DE33" s="642"/>
      <c r="DF33" s="642"/>
      <c r="DG33" s="642"/>
      <c r="DH33" s="642"/>
      <c r="DI33" s="642"/>
      <c r="DJ33" s="642"/>
      <c r="DK33" s="643"/>
      <c r="DL33" s="619">
        <v>21462980</v>
      </c>
      <c r="DM33" s="642"/>
      <c r="DN33" s="642"/>
      <c r="DO33" s="642"/>
      <c r="DP33" s="642"/>
      <c r="DQ33" s="642"/>
      <c r="DR33" s="642"/>
      <c r="DS33" s="642"/>
      <c r="DT33" s="642"/>
      <c r="DU33" s="642"/>
      <c r="DV33" s="643"/>
      <c r="DW33" s="615">
        <v>36.700000000000003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2520134</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13667721</v>
      </c>
      <c r="CS34" s="611"/>
      <c r="CT34" s="611"/>
      <c r="CU34" s="611"/>
      <c r="CV34" s="611"/>
      <c r="CW34" s="611"/>
      <c r="CX34" s="611"/>
      <c r="CY34" s="612"/>
      <c r="CZ34" s="615">
        <v>12.3</v>
      </c>
      <c r="DA34" s="640"/>
      <c r="DB34" s="640"/>
      <c r="DC34" s="644"/>
      <c r="DD34" s="619">
        <v>10493980</v>
      </c>
      <c r="DE34" s="611"/>
      <c r="DF34" s="611"/>
      <c r="DG34" s="611"/>
      <c r="DH34" s="611"/>
      <c r="DI34" s="611"/>
      <c r="DJ34" s="611"/>
      <c r="DK34" s="612"/>
      <c r="DL34" s="619">
        <v>8808276</v>
      </c>
      <c r="DM34" s="611"/>
      <c r="DN34" s="611"/>
      <c r="DO34" s="611"/>
      <c r="DP34" s="611"/>
      <c r="DQ34" s="611"/>
      <c r="DR34" s="611"/>
      <c r="DS34" s="611"/>
      <c r="DT34" s="611"/>
      <c r="DU34" s="611"/>
      <c r="DV34" s="612"/>
      <c r="DW34" s="615">
        <v>15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2344864</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1067656</v>
      </c>
      <c r="CS35" s="642"/>
      <c r="CT35" s="642"/>
      <c r="CU35" s="642"/>
      <c r="CV35" s="642"/>
      <c r="CW35" s="642"/>
      <c r="CX35" s="642"/>
      <c r="CY35" s="643"/>
      <c r="CZ35" s="615">
        <v>1</v>
      </c>
      <c r="DA35" s="640"/>
      <c r="DB35" s="640"/>
      <c r="DC35" s="644"/>
      <c r="DD35" s="619">
        <v>869297</v>
      </c>
      <c r="DE35" s="642"/>
      <c r="DF35" s="642"/>
      <c r="DG35" s="642"/>
      <c r="DH35" s="642"/>
      <c r="DI35" s="642"/>
      <c r="DJ35" s="642"/>
      <c r="DK35" s="643"/>
      <c r="DL35" s="619">
        <v>869192</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4226790</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14088481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155980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6950930</v>
      </c>
      <c r="CS36" s="611"/>
      <c r="CT36" s="611"/>
      <c r="CU36" s="611"/>
      <c r="CV36" s="611"/>
      <c r="CW36" s="611"/>
      <c r="CX36" s="611"/>
      <c r="CY36" s="612"/>
      <c r="CZ36" s="615">
        <v>6.3</v>
      </c>
      <c r="DA36" s="640"/>
      <c r="DB36" s="640"/>
      <c r="DC36" s="644"/>
      <c r="DD36" s="619">
        <v>6197152</v>
      </c>
      <c r="DE36" s="611"/>
      <c r="DF36" s="611"/>
      <c r="DG36" s="611"/>
      <c r="DH36" s="611"/>
      <c r="DI36" s="611"/>
      <c r="DJ36" s="611"/>
      <c r="DK36" s="612"/>
      <c r="DL36" s="619">
        <v>3663002</v>
      </c>
      <c r="DM36" s="611"/>
      <c r="DN36" s="611"/>
      <c r="DO36" s="611"/>
      <c r="DP36" s="611"/>
      <c r="DQ36" s="611"/>
      <c r="DR36" s="611"/>
      <c r="DS36" s="611"/>
      <c r="DT36" s="611"/>
      <c r="DU36" s="611"/>
      <c r="DV36" s="612"/>
      <c r="DW36" s="615">
        <v>6.3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5597764</v>
      </c>
      <c r="S37" s="611"/>
      <c r="T37" s="611"/>
      <c r="U37" s="611"/>
      <c r="V37" s="611"/>
      <c r="W37" s="611"/>
      <c r="X37" s="611"/>
      <c r="Y37" s="612"/>
      <c r="Z37" s="613">
        <v>4.9000000000000004</v>
      </c>
      <c r="AA37" s="613"/>
      <c r="AB37" s="613"/>
      <c r="AC37" s="613"/>
      <c r="AD37" s="614">
        <v>57749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2344718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-151520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4431</v>
      </c>
      <c r="CS37" s="642"/>
      <c r="CT37" s="642"/>
      <c r="CU37" s="642"/>
      <c r="CV37" s="642"/>
      <c r="CW37" s="642"/>
      <c r="CX37" s="642"/>
      <c r="CY37" s="643"/>
      <c r="CZ37" s="615">
        <v>0</v>
      </c>
      <c r="DA37" s="640"/>
      <c r="DB37" s="640"/>
      <c r="DC37" s="644"/>
      <c r="DD37" s="619">
        <v>4431</v>
      </c>
      <c r="DE37" s="642"/>
      <c r="DF37" s="642"/>
      <c r="DG37" s="642"/>
      <c r="DH37" s="642"/>
      <c r="DI37" s="642"/>
      <c r="DJ37" s="642"/>
      <c r="DK37" s="643"/>
      <c r="DL37" s="619">
        <v>2713</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8603400</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1000000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22693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11310338</v>
      </c>
      <c r="CS38" s="611"/>
      <c r="CT38" s="611"/>
      <c r="CU38" s="611"/>
      <c r="CV38" s="611"/>
      <c r="CW38" s="611"/>
      <c r="CX38" s="611"/>
      <c r="CY38" s="612"/>
      <c r="CZ38" s="615">
        <v>10.199999999999999</v>
      </c>
      <c r="DA38" s="640"/>
      <c r="DB38" s="640"/>
      <c r="DC38" s="644"/>
      <c r="DD38" s="619">
        <v>9606701</v>
      </c>
      <c r="DE38" s="611"/>
      <c r="DF38" s="611"/>
      <c r="DG38" s="611"/>
      <c r="DH38" s="611"/>
      <c r="DI38" s="611"/>
      <c r="DJ38" s="611"/>
      <c r="DK38" s="612"/>
      <c r="DL38" s="619">
        <v>8066557</v>
      </c>
      <c r="DM38" s="611"/>
      <c r="DN38" s="611"/>
      <c r="DO38" s="611"/>
      <c r="DP38" s="611"/>
      <c r="DQ38" s="611"/>
      <c r="DR38" s="611"/>
      <c r="DS38" s="611"/>
      <c r="DT38" s="611"/>
      <c r="DU38" s="611"/>
      <c r="DV38" s="612"/>
      <c r="DW38" s="615">
        <v>13.8</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235411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31151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3750177</v>
      </c>
      <c r="CS39" s="642"/>
      <c r="CT39" s="642"/>
      <c r="CU39" s="642"/>
      <c r="CV39" s="642"/>
      <c r="CW39" s="642"/>
      <c r="CX39" s="642"/>
      <c r="CY39" s="643"/>
      <c r="CZ39" s="615">
        <v>3.4</v>
      </c>
      <c r="DA39" s="640"/>
      <c r="DB39" s="640"/>
      <c r="DC39" s="644"/>
      <c r="DD39" s="619">
        <v>1961046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188300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197378</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4246549</v>
      </c>
      <c r="CS40" s="611"/>
      <c r="CT40" s="611"/>
      <c r="CU40" s="611"/>
      <c r="CV40" s="611"/>
      <c r="CW40" s="611"/>
      <c r="CX40" s="611"/>
      <c r="CY40" s="612"/>
      <c r="CZ40" s="615">
        <v>3.8</v>
      </c>
      <c r="DA40" s="640"/>
      <c r="DB40" s="640"/>
      <c r="DC40" s="644"/>
      <c r="DD40" s="619">
        <v>289359</v>
      </c>
      <c r="DE40" s="611"/>
      <c r="DF40" s="611"/>
      <c r="DG40" s="611"/>
      <c r="DH40" s="611"/>
      <c r="DI40" s="611"/>
      <c r="DJ40" s="611"/>
      <c r="DK40" s="612"/>
      <c r="DL40" s="619">
        <v>55953</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115071229</v>
      </c>
      <c r="S41" s="683"/>
      <c r="T41" s="683"/>
      <c r="U41" s="683"/>
      <c r="V41" s="683"/>
      <c r="W41" s="683"/>
      <c r="X41" s="683"/>
      <c r="Y41" s="687"/>
      <c r="Z41" s="688">
        <v>100</v>
      </c>
      <c r="AA41" s="688"/>
      <c r="AB41" s="688"/>
      <c r="AC41" s="688"/>
      <c r="AD41" s="689">
        <v>58347586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1679112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8631862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13284002</v>
      </c>
      <c r="CS42" s="642"/>
      <c r="CT42" s="642"/>
      <c r="CU42" s="642"/>
      <c r="CV42" s="642"/>
      <c r="CW42" s="642"/>
      <c r="CX42" s="642"/>
      <c r="CY42" s="643"/>
      <c r="CZ42" s="615">
        <v>12</v>
      </c>
      <c r="DA42" s="640"/>
      <c r="DB42" s="640"/>
      <c r="DC42" s="644"/>
      <c r="DD42" s="619">
        <v>2686991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457567</v>
      </c>
      <c r="CS43" s="642"/>
      <c r="CT43" s="642"/>
      <c r="CU43" s="642"/>
      <c r="CV43" s="642"/>
      <c r="CW43" s="642"/>
      <c r="CX43" s="642"/>
      <c r="CY43" s="643"/>
      <c r="CZ43" s="615">
        <v>0.4</v>
      </c>
      <c r="DA43" s="640"/>
      <c r="DB43" s="640"/>
      <c r="DC43" s="644"/>
      <c r="DD43" s="619">
        <v>445073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13262299</v>
      </c>
      <c r="CS44" s="611"/>
      <c r="CT44" s="611"/>
      <c r="CU44" s="611"/>
      <c r="CV44" s="611"/>
      <c r="CW44" s="611"/>
      <c r="CX44" s="611"/>
      <c r="CY44" s="612"/>
      <c r="CZ44" s="615">
        <v>12</v>
      </c>
      <c r="DA44" s="616"/>
      <c r="DB44" s="616"/>
      <c r="DC44" s="622"/>
      <c r="DD44" s="619">
        <v>2686227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3302062</v>
      </c>
      <c r="CS45" s="642"/>
      <c r="CT45" s="642"/>
      <c r="CU45" s="642"/>
      <c r="CV45" s="642"/>
      <c r="CW45" s="642"/>
      <c r="CX45" s="642"/>
      <c r="CY45" s="643"/>
      <c r="CZ45" s="615">
        <v>3</v>
      </c>
      <c r="DA45" s="640"/>
      <c r="DB45" s="640"/>
      <c r="DC45" s="644"/>
      <c r="DD45" s="619">
        <v>375866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9628133</v>
      </c>
      <c r="CS46" s="611"/>
      <c r="CT46" s="611"/>
      <c r="CU46" s="611"/>
      <c r="CV46" s="611"/>
      <c r="CW46" s="611"/>
      <c r="CX46" s="611"/>
      <c r="CY46" s="612"/>
      <c r="CZ46" s="615">
        <v>8.6999999999999993</v>
      </c>
      <c r="DA46" s="616"/>
      <c r="DB46" s="616"/>
      <c r="DC46" s="622"/>
      <c r="DD46" s="619">
        <v>2305664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21703</v>
      </c>
      <c r="CS47" s="642"/>
      <c r="CT47" s="642"/>
      <c r="CU47" s="642"/>
      <c r="CV47" s="642"/>
      <c r="CW47" s="642"/>
      <c r="CX47" s="642"/>
      <c r="CY47" s="643"/>
      <c r="CZ47" s="615">
        <v>0</v>
      </c>
      <c r="DA47" s="640"/>
      <c r="DB47" s="640"/>
      <c r="DC47" s="644"/>
      <c r="DD47" s="619">
        <v>764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110877191</v>
      </c>
      <c r="CS49" s="669"/>
      <c r="CT49" s="669"/>
      <c r="CU49" s="669"/>
      <c r="CV49" s="669"/>
      <c r="CW49" s="669"/>
      <c r="CX49" s="669"/>
      <c r="CY49" s="698"/>
      <c r="CZ49" s="690">
        <v>100</v>
      </c>
      <c r="DA49" s="699"/>
      <c r="DB49" s="699"/>
      <c r="DC49" s="700"/>
      <c r="DD49" s="701">
        <v>69963854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b/06v0f9yK/mmJd9jMO/Xev182seBY9yAPXmvreW4Pk7JCd63NL6+3H+X5TbbB4biUm8/EWjAzroosbbf0Mlw==" saltValue="lBY0chszpzXuBzrA5bMv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115037</v>
      </c>
      <c r="R7" s="740"/>
      <c r="S7" s="740"/>
      <c r="T7" s="740"/>
      <c r="U7" s="740"/>
      <c r="V7" s="740">
        <v>110881</v>
      </c>
      <c r="W7" s="740"/>
      <c r="X7" s="740"/>
      <c r="Y7" s="740"/>
      <c r="Z7" s="740"/>
      <c r="AA7" s="740">
        <v>4156</v>
      </c>
      <c r="AB7" s="740"/>
      <c r="AC7" s="740"/>
      <c r="AD7" s="740"/>
      <c r="AE7" s="741"/>
      <c r="AF7" s="742">
        <v>2901</v>
      </c>
      <c r="AG7" s="743"/>
      <c r="AH7" s="743"/>
      <c r="AI7" s="743"/>
      <c r="AJ7" s="744"/>
      <c r="AK7" s="745">
        <v>85</v>
      </c>
      <c r="AL7" s="746"/>
      <c r="AM7" s="746"/>
      <c r="AN7" s="746"/>
      <c r="AO7" s="746"/>
      <c r="AP7" s="746">
        <v>105494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49"/>
      <c r="CH7" s="730">
        <v>1</v>
      </c>
      <c r="CI7" s="731"/>
      <c r="CJ7" s="731"/>
      <c r="CK7" s="731"/>
      <c r="CL7" s="732"/>
      <c r="CM7" s="730">
        <v>346</v>
      </c>
      <c r="CN7" s="731"/>
      <c r="CO7" s="731"/>
      <c r="CP7" s="731"/>
      <c r="CQ7" s="732"/>
      <c r="CR7" s="730">
        <v>170</v>
      </c>
      <c r="CS7" s="731"/>
      <c r="CT7" s="731"/>
      <c r="CU7" s="731"/>
      <c r="CV7" s="732"/>
      <c r="CW7" s="730" t="s">
        <v>578</v>
      </c>
      <c r="CX7" s="731"/>
      <c r="CY7" s="731"/>
      <c r="CZ7" s="731"/>
      <c r="DA7" s="732"/>
      <c r="DB7" s="730" t="s">
        <v>578</v>
      </c>
      <c r="DC7" s="731"/>
      <c r="DD7" s="731"/>
      <c r="DE7" s="731"/>
      <c r="DF7" s="732"/>
      <c r="DG7" s="730" t="s">
        <v>578</v>
      </c>
      <c r="DH7" s="731"/>
      <c r="DI7" s="731"/>
      <c r="DJ7" s="731"/>
      <c r="DK7" s="732"/>
      <c r="DL7" s="730" t="s">
        <v>578</v>
      </c>
      <c r="DM7" s="731"/>
      <c r="DN7" s="731"/>
      <c r="DO7" s="731"/>
      <c r="DP7" s="732"/>
      <c r="DQ7" s="730" t="s">
        <v>578</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134</v>
      </c>
      <c r="R8" s="771"/>
      <c r="S8" s="771"/>
      <c r="T8" s="771"/>
      <c r="U8" s="771"/>
      <c r="V8" s="771">
        <v>96</v>
      </c>
      <c r="W8" s="771"/>
      <c r="X8" s="771"/>
      <c r="Y8" s="771"/>
      <c r="Z8" s="771"/>
      <c r="AA8" s="771">
        <v>37</v>
      </c>
      <c r="AB8" s="771"/>
      <c r="AC8" s="771"/>
      <c r="AD8" s="771"/>
      <c r="AE8" s="772"/>
      <c r="AF8" s="773" t="s">
        <v>122</v>
      </c>
      <c r="AG8" s="774"/>
      <c r="AH8" s="774"/>
      <c r="AI8" s="774"/>
      <c r="AJ8" s="775"/>
      <c r="AK8" s="756">
        <v>3</v>
      </c>
      <c r="AL8" s="757"/>
      <c r="AM8" s="757"/>
      <c r="AN8" s="757"/>
      <c r="AO8" s="757"/>
      <c r="AP8" s="757">
        <v>372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567</v>
      </c>
      <c r="BT8" s="761"/>
      <c r="BU8" s="761"/>
      <c r="BV8" s="761"/>
      <c r="BW8" s="761"/>
      <c r="BX8" s="761"/>
      <c r="BY8" s="761"/>
      <c r="BZ8" s="761"/>
      <c r="CA8" s="761"/>
      <c r="CB8" s="761"/>
      <c r="CC8" s="761"/>
      <c r="CD8" s="761"/>
      <c r="CE8" s="761"/>
      <c r="CF8" s="761"/>
      <c r="CG8" s="762"/>
      <c r="CH8" s="763">
        <v>-1</v>
      </c>
      <c r="CI8" s="764"/>
      <c r="CJ8" s="764"/>
      <c r="CK8" s="764"/>
      <c r="CL8" s="765"/>
      <c r="CM8" s="763">
        <v>35</v>
      </c>
      <c r="CN8" s="764"/>
      <c r="CO8" s="764"/>
      <c r="CP8" s="764"/>
      <c r="CQ8" s="765"/>
      <c r="CR8" s="763">
        <v>30</v>
      </c>
      <c r="CS8" s="764"/>
      <c r="CT8" s="764"/>
      <c r="CU8" s="764"/>
      <c r="CV8" s="765"/>
      <c r="CW8" s="763" t="s">
        <v>578</v>
      </c>
      <c r="CX8" s="764"/>
      <c r="CY8" s="764"/>
      <c r="CZ8" s="764"/>
      <c r="DA8" s="765"/>
      <c r="DB8" s="763" t="s">
        <v>578</v>
      </c>
      <c r="DC8" s="764"/>
      <c r="DD8" s="764"/>
      <c r="DE8" s="764"/>
      <c r="DF8" s="765"/>
      <c r="DG8" s="763" t="s">
        <v>578</v>
      </c>
      <c r="DH8" s="764"/>
      <c r="DI8" s="764"/>
      <c r="DJ8" s="764"/>
      <c r="DK8" s="765"/>
      <c r="DL8" s="763" t="s">
        <v>578</v>
      </c>
      <c r="DM8" s="764"/>
      <c r="DN8" s="764"/>
      <c r="DO8" s="764"/>
      <c r="DP8" s="765"/>
      <c r="DQ8" s="763" t="s">
        <v>578</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17</v>
      </c>
      <c r="R9" s="771"/>
      <c r="S9" s="771"/>
      <c r="T9" s="771"/>
      <c r="U9" s="771"/>
      <c r="V9" s="771">
        <v>17</v>
      </c>
      <c r="W9" s="771"/>
      <c r="X9" s="771"/>
      <c r="Y9" s="771"/>
      <c r="Z9" s="771"/>
      <c r="AA9" s="771" t="s">
        <v>560</v>
      </c>
      <c r="AB9" s="771"/>
      <c r="AC9" s="771"/>
      <c r="AD9" s="771"/>
      <c r="AE9" s="772"/>
      <c r="AF9" s="773" t="s">
        <v>122</v>
      </c>
      <c r="AG9" s="774"/>
      <c r="AH9" s="774"/>
      <c r="AI9" s="774"/>
      <c r="AJ9" s="775"/>
      <c r="AK9" s="756">
        <v>7</v>
      </c>
      <c r="AL9" s="757"/>
      <c r="AM9" s="757"/>
      <c r="AN9" s="757"/>
      <c r="AO9" s="757"/>
      <c r="AP9" s="757" t="s">
        <v>560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579</v>
      </c>
      <c r="BS9" s="760" t="s">
        <v>568</v>
      </c>
      <c r="BT9" s="761"/>
      <c r="BU9" s="761"/>
      <c r="BV9" s="761"/>
      <c r="BW9" s="761"/>
      <c r="BX9" s="761"/>
      <c r="BY9" s="761"/>
      <c r="BZ9" s="761"/>
      <c r="CA9" s="761"/>
      <c r="CB9" s="761"/>
      <c r="CC9" s="761"/>
      <c r="CD9" s="761"/>
      <c r="CE9" s="761"/>
      <c r="CF9" s="761"/>
      <c r="CG9" s="762"/>
      <c r="CH9" s="763">
        <v>0</v>
      </c>
      <c r="CI9" s="764"/>
      <c r="CJ9" s="764"/>
      <c r="CK9" s="764"/>
      <c r="CL9" s="765"/>
      <c r="CM9" s="763">
        <v>1940</v>
      </c>
      <c r="CN9" s="764"/>
      <c r="CO9" s="764"/>
      <c r="CP9" s="764"/>
      <c r="CQ9" s="765"/>
      <c r="CR9" s="763">
        <v>5</v>
      </c>
      <c r="CS9" s="764"/>
      <c r="CT9" s="764"/>
      <c r="CU9" s="764"/>
      <c r="CV9" s="765"/>
      <c r="CW9" s="763" t="s">
        <v>578</v>
      </c>
      <c r="CX9" s="764"/>
      <c r="CY9" s="764"/>
      <c r="CZ9" s="764"/>
      <c r="DA9" s="765"/>
      <c r="DB9" s="763" t="s">
        <v>578</v>
      </c>
      <c r="DC9" s="764"/>
      <c r="DD9" s="764"/>
      <c r="DE9" s="764"/>
      <c r="DF9" s="765"/>
      <c r="DG9" s="763">
        <v>165</v>
      </c>
      <c r="DH9" s="764"/>
      <c r="DI9" s="764"/>
      <c r="DJ9" s="764"/>
      <c r="DK9" s="765"/>
      <c r="DL9" s="763" t="s">
        <v>578</v>
      </c>
      <c r="DM9" s="764"/>
      <c r="DN9" s="764"/>
      <c r="DO9" s="764"/>
      <c r="DP9" s="765"/>
      <c r="DQ9" s="763">
        <v>338</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16</v>
      </c>
      <c r="R10" s="771"/>
      <c r="S10" s="771"/>
      <c r="T10" s="771"/>
      <c r="U10" s="771"/>
      <c r="V10" s="771">
        <v>15</v>
      </c>
      <c r="W10" s="771"/>
      <c r="X10" s="771"/>
      <c r="Y10" s="771"/>
      <c r="Z10" s="771"/>
      <c r="AA10" s="771">
        <v>0</v>
      </c>
      <c r="AB10" s="771"/>
      <c r="AC10" s="771"/>
      <c r="AD10" s="771"/>
      <c r="AE10" s="772"/>
      <c r="AF10" s="773">
        <v>0</v>
      </c>
      <c r="AG10" s="774"/>
      <c r="AH10" s="774"/>
      <c r="AI10" s="774"/>
      <c r="AJ10" s="775"/>
      <c r="AK10" s="756">
        <v>1</v>
      </c>
      <c r="AL10" s="757"/>
      <c r="AM10" s="757"/>
      <c r="AN10" s="757"/>
      <c r="AO10" s="757"/>
      <c r="AP10" s="757" t="s">
        <v>560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569</v>
      </c>
      <c r="BT10" s="761"/>
      <c r="BU10" s="761"/>
      <c r="BV10" s="761"/>
      <c r="BW10" s="761"/>
      <c r="BX10" s="761"/>
      <c r="BY10" s="761"/>
      <c r="BZ10" s="761"/>
      <c r="CA10" s="761"/>
      <c r="CB10" s="761"/>
      <c r="CC10" s="761"/>
      <c r="CD10" s="761"/>
      <c r="CE10" s="761"/>
      <c r="CF10" s="761"/>
      <c r="CG10" s="762"/>
      <c r="CH10" s="763">
        <v>7</v>
      </c>
      <c r="CI10" s="764"/>
      <c r="CJ10" s="764"/>
      <c r="CK10" s="764"/>
      <c r="CL10" s="765"/>
      <c r="CM10" s="763">
        <v>319</v>
      </c>
      <c r="CN10" s="764"/>
      <c r="CO10" s="764"/>
      <c r="CP10" s="764"/>
      <c r="CQ10" s="765"/>
      <c r="CR10" s="763">
        <v>210</v>
      </c>
      <c r="CS10" s="764"/>
      <c r="CT10" s="764"/>
      <c r="CU10" s="764"/>
      <c r="CV10" s="765"/>
      <c r="CW10" s="763" t="s">
        <v>578</v>
      </c>
      <c r="CX10" s="764"/>
      <c r="CY10" s="764"/>
      <c r="CZ10" s="764"/>
      <c r="DA10" s="765"/>
      <c r="DB10" s="763" t="s">
        <v>578</v>
      </c>
      <c r="DC10" s="764"/>
      <c r="DD10" s="764"/>
      <c r="DE10" s="764"/>
      <c r="DF10" s="765"/>
      <c r="DG10" s="763" t="s">
        <v>578</v>
      </c>
      <c r="DH10" s="764"/>
      <c r="DI10" s="764"/>
      <c r="DJ10" s="764"/>
      <c r="DK10" s="765"/>
      <c r="DL10" s="763" t="s">
        <v>578</v>
      </c>
      <c r="DM10" s="764"/>
      <c r="DN10" s="764"/>
      <c r="DO10" s="764"/>
      <c r="DP10" s="765"/>
      <c r="DQ10" s="763" t="s">
        <v>578</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570</v>
      </c>
      <c r="BT11" s="761"/>
      <c r="BU11" s="761"/>
      <c r="BV11" s="761"/>
      <c r="BW11" s="761"/>
      <c r="BX11" s="761"/>
      <c r="BY11" s="761"/>
      <c r="BZ11" s="761"/>
      <c r="CA11" s="761"/>
      <c r="CB11" s="761"/>
      <c r="CC11" s="761"/>
      <c r="CD11" s="761"/>
      <c r="CE11" s="761"/>
      <c r="CF11" s="761"/>
      <c r="CG11" s="762"/>
      <c r="CH11" s="763">
        <v>-4</v>
      </c>
      <c r="CI11" s="764"/>
      <c r="CJ11" s="764"/>
      <c r="CK11" s="764"/>
      <c r="CL11" s="765"/>
      <c r="CM11" s="763">
        <v>135</v>
      </c>
      <c r="CN11" s="764"/>
      <c r="CO11" s="764"/>
      <c r="CP11" s="764"/>
      <c r="CQ11" s="765"/>
      <c r="CR11" s="763">
        <v>50</v>
      </c>
      <c r="CS11" s="764"/>
      <c r="CT11" s="764"/>
      <c r="CU11" s="764"/>
      <c r="CV11" s="765"/>
      <c r="CW11" s="763" t="s">
        <v>578</v>
      </c>
      <c r="CX11" s="764"/>
      <c r="CY11" s="764"/>
      <c r="CZ11" s="764"/>
      <c r="DA11" s="765"/>
      <c r="DB11" s="763" t="s">
        <v>578</v>
      </c>
      <c r="DC11" s="764"/>
      <c r="DD11" s="764"/>
      <c r="DE11" s="764"/>
      <c r="DF11" s="765"/>
      <c r="DG11" s="763" t="s">
        <v>578</v>
      </c>
      <c r="DH11" s="764"/>
      <c r="DI11" s="764"/>
      <c r="DJ11" s="764"/>
      <c r="DK11" s="765"/>
      <c r="DL11" s="763" t="s">
        <v>578</v>
      </c>
      <c r="DM11" s="764"/>
      <c r="DN11" s="764"/>
      <c r="DO11" s="764"/>
      <c r="DP11" s="765"/>
      <c r="DQ11" s="763" t="s">
        <v>578</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571</v>
      </c>
      <c r="BT12" s="761"/>
      <c r="BU12" s="761"/>
      <c r="BV12" s="761"/>
      <c r="BW12" s="761"/>
      <c r="BX12" s="761"/>
      <c r="BY12" s="761"/>
      <c r="BZ12" s="761"/>
      <c r="CA12" s="761"/>
      <c r="CB12" s="761"/>
      <c r="CC12" s="761"/>
      <c r="CD12" s="761"/>
      <c r="CE12" s="761"/>
      <c r="CF12" s="761"/>
      <c r="CG12" s="762"/>
      <c r="CH12" s="763">
        <v>2</v>
      </c>
      <c r="CI12" s="764"/>
      <c r="CJ12" s="764"/>
      <c r="CK12" s="764"/>
      <c r="CL12" s="765"/>
      <c r="CM12" s="763">
        <v>55</v>
      </c>
      <c r="CN12" s="764"/>
      <c r="CO12" s="764"/>
      <c r="CP12" s="764"/>
      <c r="CQ12" s="765"/>
      <c r="CR12" s="763">
        <v>5</v>
      </c>
      <c r="CS12" s="764"/>
      <c r="CT12" s="764"/>
      <c r="CU12" s="764"/>
      <c r="CV12" s="765"/>
      <c r="CW12" s="763" t="s">
        <v>578</v>
      </c>
      <c r="CX12" s="764"/>
      <c r="CY12" s="764"/>
      <c r="CZ12" s="764"/>
      <c r="DA12" s="765"/>
      <c r="DB12" s="763" t="s">
        <v>578</v>
      </c>
      <c r="DC12" s="764"/>
      <c r="DD12" s="764"/>
      <c r="DE12" s="764"/>
      <c r="DF12" s="765"/>
      <c r="DG12" s="763" t="s">
        <v>578</v>
      </c>
      <c r="DH12" s="764"/>
      <c r="DI12" s="764"/>
      <c r="DJ12" s="764"/>
      <c r="DK12" s="765"/>
      <c r="DL12" s="763" t="s">
        <v>578</v>
      </c>
      <c r="DM12" s="764"/>
      <c r="DN12" s="764"/>
      <c r="DO12" s="764"/>
      <c r="DP12" s="765"/>
      <c r="DQ12" s="763" t="s">
        <v>578</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572</v>
      </c>
      <c r="BT13" s="761"/>
      <c r="BU13" s="761"/>
      <c r="BV13" s="761"/>
      <c r="BW13" s="761"/>
      <c r="BX13" s="761"/>
      <c r="BY13" s="761"/>
      <c r="BZ13" s="761"/>
      <c r="CA13" s="761"/>
      <c r="CB13" s="761"/>
      <c r="CC13" s="761"/>
      <c r="CD13" s="761"/>
      <c r="CE13" s="761"/>
      <c r="CF13" s="761"/>
      <c r="CG13" s="762"/>
      <c r="CH13" s="763">
        <v>1</v>
      </c>
      <c r="CI13" s="764"/>
      <c r="CJ13" s="764"/>
      <c r="CK13" s="764"/>
      <c r="CL13" s="765"/>
      <c r="CM13" s="763">
        <v>103</v>
      </c>
      <c r="CN13" s="764"/>
      <c r="CO13" s="764"/>
      <c r="CP13" s="764"/>
      <c r="CQ13" s="765"/>
      <c r="CR13" s="763">
        <v>106</v>
      </c>
      <c r="CS13" s="764"/>
      <c r="CT13" s="764"/>
      <c r="CU13" s="764"/>
      <c r="CV13" s="765"/>
      <c r="CW13" s="763" t="s">
        <v>578</v>
      </c>
      <c r="CX13" s="764"/>
      <c r="CY13" s="764"/>
      <c r="CZ13" s="764"/>
      <c r="DA13" s="765"/>
      <c r="DB13" s="763" t="s">
        <v>578</v>
      </c>
      <c r="DC13" s="764"/>
      <c r="DD13" s="764"/>
      <c r="DE13" s="764"/>
      <c r="DF13" s="765"/>
      <c r="DG13" s="763" t="s">
        <v>578</v>
      </c>
      <c r="DH13" s="764"/>
      <c r="DI13" s="764"/>
      <c r="DJ13" s="764"/>
      <c r="DK13" s="765"/>
      <c r="DL13" s="763" t="s">
        <v>578</v>
      </c>
      <c r="DM13" s="764"/>
      <c r="DN13" s="764"/>
      <c r="DO13" s="764"/>
      <c r="DP13" s="765"/>
      <c r="DQ13" s="763" t="s">
        <v>578</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573</v>
      </c>
      <c r="BT14" s="761"/>
      <c r="BU14" s="761"/>
      <c r="BV14" s="761"/>
      <c r="BW14" s="761"/>
      <c r="BX14" s="761"/>
      <c r="BY14" s="761"/>
      <c r="BZ14" s="761"/>
      <c r="CA14" s="761"/>
      <c r="CB14" s="761"/>
      <c r="CC14" s="761"/>
      <c r="CD14" s="761"/>
      <c r="CE14" s="761"/>
      <c r="CF14" s="761"/>
      <c r="CG14" s="762"/>
      <c r="CH14" s="763">
        <v>-6</v>
      </c>
      <c r="CI14" s="764"/>
      <c r="CJ14" s="764"/>
      <c r="CK14" s="764"/>
      <c r="CL14" s="765"/>
      <c r="CM14" s="763">
        <v>74</v>
      </c>
      <c r="CN14" s="764"/>
      <c r="CO14" s="764"/>
      <c r="CP14" s="764"/>
      <c r="CQ14" s="765"/>
      <c r="CR14" s="763">
        <v>50</v>
      </c>
      <c r="CS14" s="764"/>
      <c r="CT14" s="764"/>
      <c r="CU14" s="764"/>
      <c r="CV14" s="765"/>
      <c r="CW14" s="763" t="s">
        <v>578</v>
      </c>
      <c r="CX14" s="764"/>
      <c r="CY14" s="764"/>
      <c r="CZ14" s="764"/>
      <c r="DA14" s="765"/>
      <c r="DB14" s="763" t="s">
        <v>578</v>
      </c>
      <c r="DC14" s="764"/>
      <c r="DD14" s="764"/>
      <c r="DE14" s="764"/>
      <c r="DF14" s="765"/>
      <c r="DG14" s="763" t="s">
        <v>578</v>
      </c>
      <c r="DH14" s="764"/>
      <c r="DI14" s="764"/>
      <c r="DJ14" s="764"/>
      <c r="DK14" s="765"/>
      <c r="DL14" s="763" t="s">
        <v>578</v>
      </c>
      <c r="DM14" s="764"/>
      <c r="DN14" s="764"/>
      <c r="DO14" s="764"/>
      <c r="DP14" s="765"/>
      <c r="DQ14" s="763" t="s">
        <v>578</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574</v>
      </c>
      <c r="BT15" s="761"/>
      <c r="BU15" s="761"/>
      <c r="BV15" s="761"/>
      <c r="BW15" s="761"/>
      <c r="BX15" s="761"/>
      <c r="BY15" s="761"/>
      <c r="BZ15" s="761"/>
      <c r="CA15" s="761"/>
      <c r="CB15" s="761"/>
      <c r="CC15" s="761"/>
      <c r="CD15" s="761"/>
      <c r="CE15" s="761"/>
      <c r="CF15" s="761"/>
      <c r="CG15" s="762"/>
      <c r="CH15" s="763">
        <v>-86</v>
      </c>
      <c r="CI15" s="764"/>
      <c r="CJ15" s="764"/>
      <c r="CK15" s="764"/>
      <c r="CL15" s="765"/>
      <c r="CM15" s="763">
        <v>-60</v>
      </c>
      <c r="CN15" s="764"/>
      <c r="CO15" s="764"/>
      <c r="CP15" s="764"/>
      <c r="CQ15" s="765"/>
      <c r="CR15" s="763">
        <v>10</v>
      </c>
      <c r="CS15" s="764"/>
      <c r="CT15" s="764"/>
      <c r="CU15" s="764"/>
      <c r="CV15" s="765"/>
      <c r="CW15" s="763">
        <v>41</v>
      </c>
      <c r="CX15" s="764"/>
      <c r="CY15" s="764"/>
      <c r="CZ15" s="764"/>
      <c r="DA15" s="765"/>
      <c r="DB15" s="763">
        <v>73</v>
      </c>
      <c r="DC15" s="764"/>
      <c r="DD15" s="764"/>
      <c r="DE15" s="764"/>
      <c r="DF15" s="765"/>
      <c r="DG15" s="763" t="s">
        <v>578</v>
      </c>
      <c r="DH15" s="764"/>
      <c r="DI15" s="764"/>
      <c r="DJ15" s="764"/>
      <c r="DK15" s="765"/>
      <c r="DL15" s="763" t="s">
        <v>578</v>
      </c>
      <c r="DM15" s="764"/>
      <c r="DN15" s="764"/>
      <c r="DO15" s="764"/>
      <c r="DP15" s="765"/>
      <c r="DQ15" s="763" t="s">
        <v>578</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575</v>
      </c>
      <c r="BT16" s="761"/>
      <c r="BU16" s="761"/>
      <c r="BV16" s="761"/>
      <c r="BW16" s="761"/>
      <c r="BX16" s="761"/>
      <c r="BY16" s="761"/>
      <c r="BZ16" s="761"/>
      <c r="CA16" s="761"/>
      <c r="CB16" s="761"/>
      <c r="CC16" s="761"/>
      <c r="CD16" s="761"/>
      <c r="CE16" s="761"/>
      <c r="CF16" s="761"/>
      <c r="CG16" s="762"/>
      <c r="CH16" s="763">
        <v>2</v>
      </c>
      <c r="CI16" s="764"/>
      <c r="CJ16" s="764"/>
      <c r="CK16" s="764"/>
      <c r="CL16" s="765"/>
      <c r="CM16" s="763">
        <v>37</v>
      </c>
      <c r="CN16" s="764"/>
      <c r="CO16" s="764"/>
      <c r="CP16" s="764"/>
      <c r="CQ16" s="765"/>
      <c r="CR16" s="763">
        <v>20</v>
      </c>
      <c r="CS16" s="764"/>
      <c r="CT16" s="764"/>
      <c r="CU16" s="764"/>
      <c r="CV16" s="765"/>
      <c r="CW16" s="763" t="s">
        <v>578</v>
      </c>
      <c r="CX16" s="764"/>
      <c r="CY16" s="764"/>
      <c r="CZ16" s="764"/>
      <c r="DA16" s="765"/>
      <c r="DB16" s="763" t="s">
        <v>578</v>
      </c>
      <c r="DC16" s="764"/>
      <c r="DD16" s="764"/>
      <c r="DE16" s="764"/>
      <c r="DF16" s="765"/>
      <c r="DG16" s="763" t="s">
        <v>578</v>
      </c>
      <c r="DH16" s="764"/>
      <c r="DI16" s="764"/>
      <c r="DJ16" s="764"/>
      <c r="DK16" s="765"/>
      <c r="DL16" s="763" t="s">
        <v>578</v>
      </c>
      <c r="DM16" s="764"/>
      <c r="DN16" s="764"/>
      <c r="DO16" s="764"/>
      <c r="DP16" s="765"/>
      <c r="DQ16" s="763" t="s">
        <v>578</v>
      </c>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379</v>
      </c>
      <c r="B23" s="776" t="s">
        <v>380</v>
      </c>
      <c r="C23" s="777"/>
      <c r="D23" s="777"/>
      <c r="E23" s="777"/>
      <c r="F23" s="777"/>
      <c r="G23" s="777"/>
      <c r="H23" s="777"/>
      <c r="I23" s="777"/>
      <c r="J23" s="777"/>
      <c r="K23" s="777"/>
      <c r="L23" s="777"/>
      <c r="M23" s="777"/>
      <c r="N23" s="777"/>
      <c r="O23" s="777"/>
      <c r="P23" s="778"/>
      <c r="Q23" s="779">
        <v>115095</v>
      </c>
      <c r="R23" s="780"/>
      <c r="S23" s="780"/>
      <c r="T23" s="780"/>
      <c r="U23" s="780"/>
      <c r="V23" s="780">
        <v>110901</v>
      </c>
      <c r="W23" s="780"/>
      <c r="X23" s="780"/>
      <c r="Y23" s="780"/>
      <c r="Z23" s="780"/>
      <c r="AA23" s="780">
        <v>4194</v>
      </c>
      <c r="AB23" s="780"/>
      <c r="AC23" s="780"/>
      <c r="AD23" s="780"/>
      <c r="AE23" s="781"/>
      <c r="AF23" s="782">
        <v>2901</v>
      </c>
      <c r="AG23" s="780"/>
      <c r="AH23" s="780"/>
      <c r="AI23" s="780"/>
      <c r="AJ23" s="783"/>
      <c r="AK23" s="784"/>
      <c r="AL23" s="785"/>
      <c r="AM23" s="785"/>
      <c r="AN23" s="785"/>
      <c r="AO23" s="785"/>
      <c r="AP23" s="780">
        <v>105866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391</v>
      </c>
      <c r="C28" s="737"/>
      <c r="D28" s="737"/>
      <c r="E28" s="737"/>
      <c r="F28" s="737"/>
      <c r="G28" s="737"/>
      <c r="H28" s="737"/>
      <c r="I28" s="737"/>
      <c r="J28" s="737"/>
      <c r="K28" s="737"/>
      <c r="L28" s="737"/>
      <c r="M28" s="737"/>
      <c r="N28" s="737"/>
      <c r="O28" s="737"/>
      <c r="P28" s="738"/>
      <c r="Q28" s="809">
        <v>20043</v>
      </c>
      <c r="R28" s="810"/>
      <c r="S28" s="810"/>
      <c r="T28" s="810"/>
      <c r="U28" s="810"/>
      <c r="V28" s="810">
        <v>19887</v>
      </c>
      <c r="W28" s="810"/>
      <c r="X28" s="810"/>
      <c r="Y28" s="810"/>
      <c r="Z28" s="810"/>
      <c r="AA28" s="810">
        <v>156</v>
      </c>
      <c r="AB28" s="810"/>
      <c r="AC28" s="810"/>
      <c r="AD28" s="810"/>
      <c r="AE28" s="811"/>
      <c r="AF28" s="812">
        <v>156</v>
      </c>
      <c r="AG28" s="810"/>
      <c r="AH28" s="810"/>
      <c r="AI28" s="810"/>
      <c r="AJ28" s="813"/>
      <c r="AK28" s="814">
        <v>2293</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392</v>
      </c>
      <c r="C29" s="768"/>
      <c r="D29" s="768"/>
      <c r="E29" s="768"/>
      <c r="F29" s="768"/>
      <c r="G29" s="768"/>
      <c r="H29" s="768"/>
      <c r="I29" s="768"/>
      <c r="J29" s="768"/>
      <c r="K29" s="768"/>
      <c r="L29" s="768"/>
      <c r="M29" s="768"/>
      <c r="N29" s="768"/>
      <c r="O29" s="768"/>
      <c r="P29" s="769"/>
      <c r="Q29" s="770">
        <v>48</v>
      </c>
      <c r="R29" s="771"/>
      <c r="S29" s="771"/>
      <c r="T29" s="771"/>
      <c r="U29" s="771"/>
      <c r="V29" s="771">
        <v>48</v>
      </c>
      <c r="W29" s="771"/>
      <c r="X29" s="771"/>
      <c r="Y29" s="771"/>
      <c r="Z29" s="771"/>
      <c r="AA29" s="771" t="s">
        <v>560</v>
      </c>
      <c r="AB29" s="771"/>
      <c r="AC29" s="771"/>
      <c r="AD29" s="771"/>
      <c r="AE29" s="772"/>
      <c r="AF29" s="773" t="s">
        <v>122</v>
      </c>
      <c r="AG29" s="774"/>
      <c r="AH29" s="774"/>
      <c r="AI29" s="774"/>
      <c r="AJ29" s="775"/>
      <c r="AK29" s="821">
        <v>36</v>
      </c>
      <c r="AL29" s="817"/>
      <c r="AM29" s="817"/>
      <c r="AN29" s="817"/>
      <c r="AO29" s="817"/>
      <c r="AP29" s="817">
        <v>107</v>
      </c>
      <c r="AQ29" s="817"/>
      <c r="AR29" s="817"/>
      <c r="AS29" s="817"/>
      <c r="AT29" s="817"/>
      <c r="AU29" s="817">
        <v>98</v>
      </c>
      <c r="AV29" s="817"/>
      <c r="AW29" s="817"/>
      <c r="AX29" s="817"/>
      <c r="AY29" s="817"/>
      <c r="AZ29" s="818" t="s">
        <v>560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393</v>
      </c>
      <c r="C30" s="768"/>
      <c r="D30" s="768"/>
      <c r="E30" s="768"/>
      <c r="F30" s="768"/>
      <c r="G30" s="768"/>
      <c r="H30" s="768"/>
      <c r="I30" s="768"/>
      <c r="J30" s="768"/>
      <c r="K30" s="768"/>
      <c r="L30" s="768"/>
      <c r="M30" s="768"/>
      <c r="N30" s="768"/>
      <c r="O30" s="768"/>
      <c r="P30" s="769"/>
      <c r="Q30" s="770">
        <v>23155</v>
      </c>
      <c r="R30" s="771"/>
      <c r="S30" s="771"/>
      <c r="T30" s="771"/>
      <c r="U30" s="771"/>
      <c r="V30" s="771">
        <v>23043</v>
      </c>
      <c r="W30" s="771"/>
      <c r="X30" s="771"/>
      <c r="Y30" s="771"/>
      <c r="Z30" s="771"/>
      <c r="AA30" s="771">
        <v>111</v>
      </c>
      <c r="AB30" s="771"/>
      <c r="AC30" s="771"/>
      <c r="AD30" s="771"/>
      <c r="AE30" s="772"/>
      <c r="AF30" s="773">
        <v>109</v>
      </c>
      <c r="AG30" s="774"/>
      <c r="AH30" s="774"/>
      <c r="AI30" s="774"/>
      <c r="AJ30" s="775"/>
      <c r="AK30" s="821">
        <v>3522</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4642</v>
      </c>
      <c r="R31" s="771"/>
      <c r="S31" s="771"/>
      <c r="T31" s="771"/>
      <c r="U31" s="771"/>
      <c r="V31" s="771">
        <v>4620</v>
      </c>
      <c r="W31" s="771"/>
      <c r="X31" s="771"/>
      <c r="Y31" s="771"/>
      <c r="Z31" s="771"/>
      <c r="AA31" s="771">
        <v>22</v>
      </c>
      <c r="AB31" s="771"/>
      <c r="AC31" s="771"/>
      <c r="AD31" s="771"/>
      <c r="AE31" s="772"/>
      <c r="AF31" s="773">
        <v>22</v>
      </c>
      <c r="AG31" s="774"/>
      <c r="AH31" s="774"/>
      <c r="AI31" s="774"/>
      <c r="AJ31" s="775"/>
      <c r="AK31" s="821">
        <v>1053</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90</v>
      </c>
      <c r="R32" s="771"/>
      <c r="S32" s="771"/>
      <c r="T32" s="771"/>
      <c r="U32" s="771"/>
      <c r="V32" s="771">
        <v>90</v>
      </c>
      <c r="W32" s="771"/>
      <c r="X32" s="771"/>
      <c r="Y32" s="771"/>
      <c r="Z32" s="771"/>
      <c r="AA32" s="771" t="s">
        <v>560</v>
      </c>
      <c r="AB32" s="771"/>
      <c r="AC32" s="771"/>
      <c r="AD32" s="771"/>
      <c r="AE32" s="772"/>
      <c r="AF32" s="773" t="s">
        <v>122</v>
      </c>
      <c r="AG32" s="774"/>
      <c r="AH32" s="774"/>
      <c r="AI32" s="774"/>
      <c r="AJ32" s="775"/>
      <c r="AK32" s="821">
        <v>55</v>
      </c>
      <c r="AL32" s="817"/>
      <c r="AM32" s="817"/>
      <c r="AN32" s="817"/>
      <c r="AO32" s="817"/>
      <c r="AP32" s="817">
        <v>237</v>
      </c>
      <c r="AQ32" s="817"/>
      <c r="AR32" s="817"/>
      <c r="AS32" s="817"/>
      <c r="AT32" s="817"/>
      <c r="AU32" s="817">
        <v>192</v>
      </c>
      <c r="AV32" s="817"/>
      <c r="AW32" s="817"/>
      <c r="AX32" s="817"/>
      <c r="AY32" s="817"/>
      <c r="AZ32" s="818" t="s">
        <v>560</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268</v>
      </c>
      <c r="R33" s="771"/>
      <c r="S33" s="771"/>
      <c r="T33" s="771"/>
      <c r="U33" s="771"/>
      <c r="V33" s="771">
        <v>268</v>
      </c>
      <c r="W33" s="771"/>
      <c r="X33" s="771"/>
      <c r="Y33" s="771"/>
      <c r="Z33" s="771"/>
      <c r="AA33" s="771">
        <v>20</v>
      </c>
      <c r="AB33" s="771"/>
      <c r="AC33" s="771"/>
      <c r="AD33" s="771"/>
      <c r="AE33" s="772"/>
      <c r="AF33" s="773">
        <v>20</v>
      </c>
      <c r="AG33" s="774"/>
      <c r="AH33" s="774"/>
      <c r="AI33" s="774"/>
      <c r="AJ33" s="775"/>
      <c r="AK33" s="821">
        <v>11</v>
      </c>
      <c r="AL33" s="817"/>
      <c r="AM33" s="817"/>
      <c r="AN33" s="817"/>
      <c r="AO33" s="817"/>
      <c r="AP33" s="817">
        <v>184</v>
      </c>
      <c r="AQ33" s="817"/>
      <c r="AR33" s="817"/>
      <c r="AS33" s="817"/>
      <c r="AT33" s="817"/>
      <c r="AU33" s="817">
        <v>12</v>
      </c>
      <c r="AV33" s="817"/>
      <c r="AW33" s="817"/>
      <c r="AX33" s="817"/>
      <c r="AY33" s="817"/>
      <c r="AZ33" s="818" t="s">
        <v>560</v>
      </c>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5744</v>
      </c>
      <c r="R34" s="771"/>
      <c r="S34" s="771"/>
      <c r="T34" s="771"/>
      <c r="U34" s="771"/>
      <c r="V34" s="771">
        <v>5509</v>
      </c>
      <c r="W34" s="771"/>
      <c r="X34" s="771"/>
      <c r="Y34" s="771"/>
      <c r="Z34" s="771"/>
      <c r="AA34" s="771">
        <v>234</v>
      </c>
      <c r="AB34" s="771"/>
      <c r="AC34" s="771"/>
      <c r="AD34" s="771"/>
      <c r="AE34" s="772"/>
      <c r="AF34" s="773">
        <v>1959</v>
      </c>
      <c r="AG34" s="774"/>
      <c r="AH34" s="774"/>
      <c r="AI34" s="774"/>
      <c r="AJ34" s="775"/>
      <c r="AK34" s="821">
        <v>316</v>
      </c>
      <c r="AL34" s="817"/>
      <c r="AM34" s="817"/>
      <c r="AN34" s="817"/>
      <c r="AO34" s="817"/>
      <c r="AP34" s="817">
        <v>17716</v>
      </c>
      <c r="AQ34" s="817"/>
      <c r="AR34" s="817"/>
      <c r="AS34" s="817"/>
      <c r="AT34" s="817"/>
      <c r="AU34" s="817">
        <v>762</v>
      </c>
      <c r="AV34" s="817"/>
      <c r="AW34" s="817"/>
      <c r="AX34" s="817"/>
      <c r="AY34" s="817"/>
      <c r="AZ34" s="818" t="s">
        <v>560</v>
      </c>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399</v>
      </c>
      <c r="C35" s="768"/>
      <c r="D35" s="768"/>
      <c r="E35" s="768"/>
      <c r="F35" s="768"/>
      <c r="G35" s="768"/>
      <c r="H35" s="768"/>
      <c r="I35" s="768"/>
      <c r="J35" s="768"/>
      <c r="K35" s="768"/>
      <c r="L35" s="768"/>
      <c r="M35" s="768"/>
      <c r="N35" s="768"/>
      <c r="O35" s="768"/>
      <c r="P35" s="769"/>
      <c r="Q35" s="770">
        <v>399</v>
      </c>
      <c r="R35" s="771"/>
      <c r="S35" s="771"/>
      <c r="T35" s="771"/>
      <c r="U35" s="771"/>
      <c r="V35" s="771">
        <v>356</v>
      </c>
      <c r="W35" s="771"/>
      <c r="X35" s="771"/>
      <c r="Y35" s="771"/>
      <c r="Z35" s="771"/>
      <c r="AA35" s="771">
        <v>43</v>
      </c>
      <c r="AB35" s="771"/>
      <c r="AC35" s="771"/>
      <c r="AD35" s="771"/>
      <c r="AE35" s="772"/>
      <c r="AF35" s="773">
        <v>739</v>
      </c>
      <c r="AG35" s="774"/>
      <c r="AH35" s="774"/>
      <c r="AI35" s="774"/>
      <c r="AJ35" s="775"/>
      <c r="AK35" s="821">
        <v>0</v>
      </c>
      <c r="AL35" s="817"/>
      <c r="AM35" s="817"/>
      <c r="AN35" s="817"/>
      <c r="AO35" s="817"/>
      <c r="AP35" s="817">
        <v>948</v>
      </c>
      <c r="AQ35" s="817"/>
      <c r="AR35" s="817"/>
      <c r="AS35" s="817"/>
      <c r="AT35" s="817"/>
      <c r="AU35" s="817" t="s">
        <v>560</v>
      </c>
      <c r="AV35" s="817"/>
      <c r="AW35" s="817"/>
      <c r="AX35" s="817"/>
      <c r="AY35" s="817"/>
      <c r="AZ35" s="818" t="s">
        <v>560</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400</v>
      </c>
      <c r="C36" s="768"/>
      <c r="D36" s="768"/>
      <c r="E36" s="768"/>
      <c r="F36" s="768"/>
      <c r="G36" s="768"/>
      <c r="H36" s="768"/>
      <c r="I36" s="768"/>
      <c r="J36" s="768"/>
      <c r="K36" s="768"/>
      <c r="L36" s="768"/>
      <c r="M36" s="768"/>
      <c r="N36" s="768"/>
      <c r="O36" s="768"/>
      <c r="P36" s="769"/>
      <c r="Q36" s="770">
        <v>7161</v>
      </c>
      <c r="R36" s="771"/>
      <c r="S36" s="771"/>
      <c r="T36" s="771"/>
      <c r="U36" s="771"/>
      <c r="V36" s="771">
        <v>6962</v>
      </c>
      <c r="W36" s="771"/>
      <c r="X36" s="771"/>
      <c r="Y36" s="771"/>
      <c r="Z36" s="771"/>
      <c r="AA36" s="771">
        <v>199</v>
      </c>
      <c r="AB36" s="771"/>
      <c r="AC36" s="771"/>
      <c r="AD36" s="771"/>
      <c r="AE36" s="772"/>
      <c r="AF36" s="773">
        <v>613</v>
      </c>
      <c r="AG36" s="774"/>
      <c r="AH36" s="774"/>
      <c r="AI36" s="774"/>
      <c r="AJ36" s="775"/>
      <c r="AK36" s="821">
        <v>2499</v>
      </c>
      <c r="AL36" s="817"/>
      <c r="AM36" s="817"/>
      <c r="AN36" s="817"/>
      <c r="AO36" s="817"/>
      <c r="AP36" s="817">
        <v>36233</v>
      </c>
      <c r="AQ36" s="817"/>
      <c r="AR36" s="817"/>
      <c r="AS36" s="817"/>
      <c r="AT36" s="817"/>
      <c r="AU36" s="817">
        <v>15037</v>
      </c>
      <c r="AV36" s="817"/>
      <c r="AW36" s="817"/>
      <c r="AX36" s="817"/>
      <c r="AY36" s="817"/>
      <c r="AZ36" s="818" t="s">
        <v>560</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401</v>
      </c>
      <c r="C37" s="768"/>
      <c r="D37" s="768"/>
      <c r="E37" s="768"/>
      <c r="F37" s="768"/>
      <c r="G37" s="768"/>
      <c r="H37" s="768"/>
      <c r="I37" s="768"/>
      <c r="J37" s="768"/>
      <c r="K37" s="768"/>
      <c r="L37" s="768"/>
      <c r="M37" s="768"/>
      <c r="N37" s="768"/>
      <c r="O37" s="768"/>
      <c r="P37" s="769"/>
      <c r="Q37" s="770">
        <v>797</v>
      </c>
      <c r="R37" s="771"/>
      <c r="S37" s="771"/>
      <c r="T37" s="771"/>
      <c r="U37" s="771"/>
      <c r="V37" s="771">
        <v>777</v>
      </c>
      <c r="W37" s="771"/>
      <c r="X37" s="771"/>
      <c r="Y37" s="771"/>
      <c r="Z37" s="771"/>
      <c r="AA37" s="771">
        <v>20</v>
      </c>
      <c r="AB37" s="771"/>
      <c r="AC37" s="771"/>
      <c r="AD37" s="771"/>
      <c r="AE37" s="772"/>
      <c r="AF37" s="773">
        <v>220</v>
      </c>
      <c r="AG37" s="774"/>
      <c r="AH37" s="774"/>
      <c r="AI37" s="774"/>
      <c r="AJ37" s="775"/>
      <c r="AK37" s="821">
        <v>235</v>
      </c>
      <c r="AL37" s="817"/>
      <c r="AM37" s="817"/>
      <c r="AN37" s="817"/>
      <c r="AO37" s="817"/>
      <c r="AP37" s="817">
        <v>31</v>
      </c>
      <c r="AQ37" s="817"/>
      <c r="AR37" s="817"/>
      <c r="AS37" s="817"/>
      <c r="AT37" s="817"/>
      <c r="AU37" s="817">
        <v>19</v>
      </c>
      <c r="AV37" s="817"/>
      <c r="AW37" s="817"/>
      <c r="AX37" s="817"/>
      <c r="AY37" s="817"/>
      <c r="AZ37" s="818" t="s">
        <v>560</v>
      </c>
      <c r="BA37" s="818"/>
      <c r="BB37" s="818"/>
      <c r="BC37" s="818"/>
      <c r="BD37" s="818"/>
      <c r="BE37" s="819" t="s">
        <v>398</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402</v>
      </c>
      <c r="C38" s="768"/>
      <c r="D38" s="768"/>
      <c r="E38" s="768"/>
      <c r="F38" s="768"/>
      <c r="G38" s="768"/>
      <c r="H38" s="768"/>
      <c r="I38" s="768"/>
      <c r="J38" s="768"/>
      <c r="K38" s="768"/>
      <c r="L38" s="768"/>
      <c r="M38" s="768"/>
      <c r="N38" s="768"/>
      <c r="O38" s="768"/>
      <c r="P38" s="769"/>
      <c r="Q38" s="770">
        <v>80</v>
      </c>
      <c r="R38" s="771"/>
      <c r="S38" s="771"/>
      <c r="T38" s="771"/>
      <c r="U38" s="771"/>
      <c r="V38" s="771">
        <v>74</v>
      </c>
      <c r="W38" s="771"/>
      <c r="X38" s="771"/>
      <c r="Y38" s="771"/>
      <c r="Z38" s="771"/>
      <c r="AA38" s="771">
        <v>6</v>
      </c>
      <c r="AB38" s="771"/>
      <c r="AC38" s="771"/>
      <c r="AD38" s="771"/>
      <c r="AE38" s="772"/>
      <c r="AF38" s="773">
        <v>6</v>
      </c>
      <c r="AG38" s="774"/>
      <c r="AH38" s="774"/>
      <c r="AI38" s="774"/>
      <c r="AJ38" s="775"/>
      <c r="AK38" s="821" t="s">
        <v>560</v>
      </c>
      <c r="AL38" s="817"/>
      <c r="AM38" s="817"/>
      <c r="AN38" s="817"/>
      <c r="AO38" s="817"/>
      <c r="AP38" s="817">
        <v>8</v>
      </c>
      <c r="AQ38" s="817"/>
      <c r="AR38" s="817"/>
      <c r="AS38" s="817"/>
      <c r="AT38" s="817"/>
      <c r="AU38" s="817">
        <v>3</v>
      </c>
      <c r="AV38" s="817"/>
      <c r="AW38" s="817"/>
      <c r="AX38" s="817"/>
      <c r="AY38" s="817"/>
      <c r="AZ38" s="818" t="s">
        <v>560</v>
      </c>
      <c r="BA38" s="818"/>
      <c r="BB38" s="818"/>
      <c r="BC38" s="818"/>
      <c r="BD38" s="818"/>
      <c r="BE38" s="819" t="s">
        <v>403</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404</v>
      </c>
      <c r="C39" s="768"/>
      <c r="D39" s="768"/>
      <c r="E39" s="768"/>
      <c r="F39" s="768"/>
      <c r="G39" s="768"/>
      <c r="H39" s="768"/>
      <c r="I39" s="768"/>
      <c r="J39" s="768"/>
      <c r="K39" s="768"/>
      <c r="L39" s="768"/>
      <c r="M39" s="768"/>
      <c r="N39" s="768"/>
      <c r="O39" s="768"/>
      <c r="P39" s="769"/>
      <c r="Q39" s="770">
        <v>37</v>
      </c>
      <c r="R39" s="771"/>
      <c r="S39" s="771"/>
      <c r="T39" s="771"/>
      <c r="U39" s="771"/>
      <c r="V39" s="771">
        <v>37</v>
      </c>
      <c r="W39" s="771"/>
      <c r="X39" s="771"/>
      <c r="Y39" s="771"/>
      <c r="Z39" s="771"/>
      <c r="AA39" s="771" t="s">
        <v>560</v>
      </c>
      <c r="AB39" s="771"/>
      <c r="AC39" s="771"/>
      <c r="AD39" s="771"/>
      <c r="AE39" s="772"/>
      <c r="AF39" s="773" t="s">
        <v>122</v>
      </c>
      <c r="AG39" s="774"/>
      <c r="AH39" s="774"/>
      <c r="AI39" s="774"/>
      <c r="AJ39" s="775"/>
      <c r="AK39" s="821">
        <v>37</v>
      </c>
      <c r="AL39" s="817"/>
      <c r="AM39" s="817"/>
      <c r="AN39" s="817"/>
      <c r="AO39" s="817"/>
      <c r="AP39" s="817" t="s">
        <v>560</v>
      </c>
      <c r="AQ39" s="817"/>
      <c r="AR39" s="817"/>
      <c r="AS39" s="817"/>
      <c r="AT39" s="817"/>
      <c r="AU39" s="817" t="s">
        <v>560</v>
      </c>
      <c r="AV39" s="817"/>
      <c r="AW39" s="817"/>
      <c r="AX39" s="817"/>
      <c r="AY39" s="817"/>
      <c r="AZ39" s="818" t="s">
        <v>560</v>
      </c>
      <c r="BA39" s="818"/>
      <c r="BB39" s="818"/>
      <c r="BC39" s="818"/>
      <c r="BD39" s="818"/>
      <c r="BE39" s="819" t="s">
        <v>403</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t="s">
        <v>405</v>
      </c>
      <c r="C40" s="768"/>
      <c r="D40" s="768"/>
      <c r="E40" s="768"/>
      <c r="F40" s="768"/>
      <c r="G40" s="768"/>
      <c r="H40" s="768"/>
      <c r="I40" s="768"/>
      <c r="J40" s="768"/>
      <c r="K40" s="768"/>
      <c r="L40" s="768"/>
      <c r="M40" s="768"/>
      <c r="N40" s="768"/>
      <c r="O40" s="768"/>
      <c r="P40" s="769"/>
      <c r="Q40" s="770">
        <v>713</v>
      </c>
      <c r="R40" s="771"/>
      <c r="S40" s="771"/>
      <c r="T40" s="771"/>
      <c r="U40" s="771"/>
      <c r="V40" s="771">
        <v>712</v>
      </c>
      <c r="W40" s="771"/>
      <c r="X40" s="771"/>
      <c r="Y40" s="771"/>
      <c r="Z40" s="771"/>
      <c r="AA40" s="771">
        <v>1</v>
      </c>
      <c r="AB40" s="771"/>
      <c r="AC40" s="771"/>
      <c r="AD40" s="771"/>
      <c r="AE40" s="772"/>
      <c r="AF40" s="773">
        <v>1</v>
      </c>
      <c r="AG40" s="774"/>
      <c r="AH40" s="774"/>
      <c r="AI40" s="774"/>
      <c r="AJ40" s="775"/>
      <c r="AK40" s="821">
        <v>71</v>
      </c>
      <c r="AL40" s="817"/>
      <c r="AM40" s="817"/>
      <c r="AN40" s="817"/>
      <c r="AO40" s="817"/>
      <c r="AP40" s="817">
        <v>3854</v>
      </c>
      <c r="AQ40" s="817"/>
      <c r="AR40" s="817"/>
      <c r="AS40" s="817"/>
      <c r="AT40" s="817"/>
      <c r="AU40" s="817">
        <v>651</v>
      </c>
      <c r="AV40" s="817"/>
      <c r="AW40" s="817"/>
      <c r="AX40" s="817"/>
      <c r="AY40" s="817"/>
      <c r="AZ40" s="818" t="s">
        <v>560</v>
      </c>
      <c r="BA40" s="818"/>
      <c r="BB40" s="818"/>
      <c r="BC40" s="818"/>
      <c r="BD40" s="818"/>
      <c r="BE40" s="819" t="s">
        <v>403</v>
      </c>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t="s">
        <v>406</v>
      </c>
      <c r="C41" s="768"/>
      <c r="D41" s="768"/>
      <c r="E41" s="768"/>
      <c r="F41" s="768"/>
      <c r="G41" s="768"/>
      <c r="H41" s="768"/>
      <c r="I41" s="768"/>
      <c r="J41" s="768"/>
      <c r="K41" s="768"/>
      <c r="L41" s="768"/>
      <c r="M41" s="768"/>
      <c r="N41" s="768"/>
      <c r="O41" s="768"/>
      <c r="P41" s="769"/>
      <c r="Q41" s="770">
        <v>1000</v>
      </c>
      <c r="R41" s="771"/>
      <c r="S41" s="771"/>
      <c r="T41" s="771"/>
      <c r="U41" s="771"/>
      <c r="V41" s="771">
        <v>998</v>
      </c>
      <c r="W41" s="771"/>
      <c r="X41" s="771"/>
      <c r="Y41" s="771"/>
      <c r="Z41" s="771"/>
      <c r="AA41" s="771">
        <v>7</v>
      </c>
      <c r="AB41" s="771"/>
      <c r="AC41" s="771"/>
      <c r="AD41" s="771"/>
      <c r="AE41" s="772"/>
      <c r="AF41" s="773" t="s">
        <v>122</v>
      </c>
      <c r="AG41" s="774"/>
      <c r="AH41" s="774"/>
      <c r="AI41" s="774"/>
      <c r="AJ41" s="775"/>
      <c r="AK41" s="821">
        <v>1000</v>
      </c>
      <c r="AL41" s="817"/>
      <c r="AM41" s="817"/>
      <c r="AN41" s="817"/>
      <c r="AO41" s="817"/>
      <c r="AP41" s="817">
        <v>1948</v>
      </c>
      <c r="AQ41" s="817"/>
      <c r="AR41" s="817"/>
      <c r="AS41" s="817"/>
      <c r="AT41" s="817"/>
      <c r="AU41" s="817">
        <v>1668</v>
      </c>
      <c r="AV41" s="817"/>
      <c r="AW41" s="817"/>
      <c r="AX41" s="817"/>
      <c r="AY41" s="817"/>
      <c r="AZ41" s="818" t="s">
        <v>560</v>
      </c>
      <c r="BA41" s="818"/>
      <c r="BB41" s="818"/>
      <c r="BC41" s="818"/>
      <c r="BD41" s="818"/>
      <c r="BE41" s="819" t="s">
        <v>403</v>
      </c>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t="s">
        <v>407</v>
      </c>
      <c r="C42" s="768"/>
      <c r="D42" s="768"/>
      <c r="E42" s="768"/>
      <c r="F42" s="768"/>
      <c r="G42" s="768"/>
      <c r="H42" s="768"/>
      <c r="I42" s="768"/>
      <c r="J42" s="768"/>
      <c r="K42" s="768"/>
      <c r="L42" s="768"/>
      <c r="M42" s="768"/>
      <c r="N42" s="768"/>
      <c r="O42" s="768"/>
      <c r="P42" s="769"/>
      <c r="Q42" s="770">
        <v>417</v>
      </c>
      <c r="R42" s="771"/>
      <c r="S42" s="771"/>
      <c r="T42" s="771"/>
      <c r="U42" s="771"/>
      <c r="V42" s="771">
        <v>415</v>
      </c>
      <c r="W42" s="771"/>
      <c r="X42" s="771"/>
      <c r="Y42" s="771"/>
      <c r="Z42" s="771"/>
      <c r="AA42" s="771">
        <v>2</v>
      </c>
      <c r="AB42" s="771"/>
      <c r="AC42" s="771"/>
      <c r="AD42" s="771"/>
      <c r="AE42" s="772"/>
      <c r="AF42" s="773" t="s">
        <v>122</v>
      </c>
      <c r="AG42" s="774"/>
      <c r="AH42" s="774"/>
      <c r="AI42" s="774"/>
      <c r="AJ42" s="775"/>
      <c r="AK42" s="821" t="s">
        <v>560</v>
      </c>
      <c r="AL42" s="817"/>
      <c r="AM42" s="817"/>
      <c r="AN42" s="817"/>
      <c r="AO42" s="817"/>
      <c r="AP42" s="817">
        <v>375</v>
      </c>
      <c r="AQ42" s="817"/>
      <c r="AR42" s="817"/>
      <c r="AS42" s="817"/>
      <c r="AT42" s="817"/>
      <c r="AU42" s="817">
        <v>314</v>
      </c>
      <c r="AV42" s="817"/>
      <c r="AW42" s="817"/>
      <c r="AX42" s="817"/>
      <c r="AY42" s="817"/>
      <c r="AZ42" s="818" t="s">
        <v>560</v>
      </c>
      <c r="BA42" s="818"/>
      <c r="BB42" s="818"/>
      <c r="BC42" s="818"/>
      <c r="BD42" s="818"/>
      <c r="BE42" s="819" t="s">
        <v>403</v>
      </c>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379</v>
      </c>
      <c r="B63" s="776" t="s">
        <v>409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3844</v>
      </c>
      <c r="AG63" s="831"/>
      <c r="AH63" s="831"/>
      <c r="AI63" s="831"/>
      <c r="AJ63" s="832"/>
      <c r="AK63" s="833"/>
      <c r="AL63" s="828"/>
      <c r="AM63" s="828"/>
      <c r="AN63" s="828"/>
      <c r="AO63" s="828"/>
      <c r="AP63" s="831">
        <v>61641</v>
      </c>
      <c r="AQ63" s="831"/>
      <c r="AR63" s="831"/>
      <c r="AS63" s="831"/>
      <c r="AT63" s="831"/>
      <c r="AU63" s="831">
        <v>18756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410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411</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412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576</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t="s">
        <v>578</v>
      </c>
      <c r="AB68" s="853"/>
      <c r="AC68" s="853"/>
      <c r="AD68" s="853"/>
      <c r="AE68" s="853"/>
      <c r="AF68" s="853" t="s">
        <v>578</v>
      </c>
      <c r="AG68" s="853"/>
      <c r="AH68" s="853"/>
      <c r="AI68" s="853"/>
      <c r="AJ68" s="853"/>
      <c r="AK68" s="853">
        <v>130</v>
      </c>
      <c r="AL68" s="853"/>
      <c r="AM68" s="853"/>
      <c r="AN68" s="853"/>
      <c r="AO68" s="853"/>
      <c r="AP68" s="853" t="s">
        <v>578</v>
      </c>
      <c r="AQ68" s="853"/>
      <c r="AR68" s="853"/>
      <c r="AS68" s="853"/>
      <c r="AT68" s="853"/>
      <c r="AU68" s="853" t="s">
        <v>578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577</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379</v>
      </c>
      <c r="B88" s="776" t="s">
        <v>413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3795</v>
      </c>
      <c r="AG88" s="831"/>
      <c r="AH88" s="831"/>
      <c r="AI88" s="831"/>
      <c r="AJ88" s="831"/>
      <c r="AK88" s="828"/>
      <c r="AL88" s="828"/>
      <c r="AM88" s="828"/>
      <c r="AN88" s="828"/>
      <c r="AO88" s="828"/>
      <c r="AP88" s="831" t="s">
        <v>578</v>
      </c>
      <c r="AQ88" s="831"/>
      <c r="AR88" s="831"/>
      <c r="AS88" s="831"/>
      <c r="AT88" s="831"/>
      <c r="AU88" s="831" t="s">
        <v>578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414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656</v>
      </c>
      <c r="CS102" s="839"/>
      <c r="CT102" s="839"/>
      <c r="CU102" s="839"/>
      <c r="CV102" s="878"/>
      <c r="CW102" s="877">
        <v>41</v>
      </c>
      <c r="CX102" s="839"/>
      <c r="CY102" s="839"/>
      <c r="CZ102" s="839"/>
      <c r="DA102" s="878"/>
      <c r="DB102" s="877">
        <v>73</v>
      </c>
      <c r="DC102" s="839"/>
      <c r="DD102" s="839"/>
      <c r="DE102" s="839"/>
      <c r="DF102" s="878"/>
      <c r="DG102" s="877">
        <v>165</v>
      </c>
      <c r="DH102" s="839"/>
      <c r="DI102" s="839"/>
      <c r="DJ102" s="839"/>
      <c r="DK102" s="878"/>
      <c r="DL102" s="877" t="s">
        <v>578</v>
      </c>
      <c r="DM102" s="839"/>
      <c r="DN102" s="839"/>
      <c r="DO102" s="839"/>
      <c r="DP102" s="878"/>
      <c r="DQ102" s="877">
        <v>338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421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422</v>
      </c>
      <c r="AB109" s="880"/>
      <c r="AC109" s="880"/>
      <c r="AD109" s="880"/>
      <c r="AE109" s="881"/>
      <c r="AF109" s="879" t="s">
        <v>423</v>
      </c>
      <c r="AG109" s="880"/>
      <c r="AH109" s="880"/>
      <c r="AI109" s="880"/>
      <c r="AJ109" s="881"/>
      <c r="AK109" s="879" t="s">
        <v>294</v>
      </c>
      <c r="AL109" s="880"/>
      <c r="AM109" s="880"/>
      <c r="AN109" s="880"/>
      <c r="AO109" s="881"/>
      <c r="AP109" s="879" t="s">
        <v>424</v>
      </c>
      <c r="AQ109" s="880"/>
      <c r="AR109" s="880"/>
      <c r="AS109" s="880"/>
      <c r="AT109" s="882"/>
      <c r="AU109" s="899" t="s">
        <v>421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422</v>
      </c>
      <c r="BR109" s="880"/>
      <c r="BS109" s="880"/>
      <c r="BT109" s="880"/>
      <c r="BU109" s="881"/>
      <c r="BV109" s="879" t="s">
        <v>423</v>
      </c>
      <c r="BW109" s="880"/>
      <c r="BX109" s="880"/>
      <c r="BY109" s="880"/>
      <c r="BZ109" s="881"/>
      <c r="CA109" s="879" t="s">
        <v>294</v>
      </c>
      <c r="CB109" s="880"/>
      <c r="CC109" s="880"/>
      <c r="CD109" s="880"/>
      <c r="CE109" s="881"/>
      <c r="CF109" s="900" t="s">
        <v>424</v>
      </c>
      <c r="CG109" s="900"/>
      <c r="CH109" s="900"/>
      <c r="CI109" s="900"/>
      <c r="CJ109" s="900"/>
      <c r="CK109" s="879" t="s">
        <v>425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422</v>
      </c>
      <c r="DH109" s="880"/>
      <c r="DI109" s="880"/>
      <c r="DJ109" s="880"/>
      <c r="DK109" s="881"/>
      <c r="DL109" s="879" t="s">
        <v>423</v>
      </c>
      <c r="DM109" s="880"/>
      <c r="DN109" s="880"/>
      <c r="DO109" s="880"/>
      <c r="DP109" s="881"/>
      <c r="DQ109" s="879" t="s">
        <v>294</v>
      </c>
      <c r="DR109" s="880"/>
      <c r="DS109" s="880"/>
      <c r="DT109" s="880"/>
      <c r="DU109" s="881"/>
      <c r="DV109" s="879" t="s">
        <v>424</v>
      </c>
      <c r="DW109" s="880"/>
      <c r="DX109" s="880"/>
      <c r="DY109" s="880"/>
      <c r="DZ109" s="882"/>
    </row>
    <row r="110" spans="1:131" s="212" customFormat="1" ht="26.25" customHeight="1" x14ac:dyDescent="0.15">
      <c r="A110" s="883" t="s">
        <v>426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12026322</v>
      </c>
      <c r="AB110" s="887"/>
      <c r="AC110" s="887"/>
      <c r="AD110" s="887"/>
      <c r="AE110" s="888"/>
      <c r="AF110" s="889">
        <v>11912422</v>
      </c>
      <c r="AG110" s="887"/>
      <c r="AH110" s="887"/>
      <c r="AI110" s="887"/>
      <c r="AJ110" s="888"/>
      <c r="AK110" s="889">
        <v>11285862</v>
      </c>
      <c r="AL110" s="887"/>
      <c r="AM110" s="887"/>
      <c r="AN110" s="887"/>
      <c r="AO110" s="888"/>
      <c r="AP110" s="890">
        <v>23.7</v>
      </c>
      <c r="AQ110" s="891"/>
      <c r="AR110" s="891"/>
      <c r="AS110" s="891"/>
      <c r="AT110" s="892"/>
      <c r="AU110" s="893" t="s">
        <v>69</v>
      </c>
      <c r="AV110" s="894"/>
      <c r="AW110" s="894"/>
      <c r="AX110" s="894"/>
      <c r="AY110" s="894"/>
      <c r="AZ110" s="916" t="s">
        <v>427</v>
      </c>
      <c r="BA110" s="884"/>
      <c r="BB110" s="884"/>
      <c r="BC110" s="884"/>
      <c r="BD110" s="884"/>
      <c r="BE110" s="884"/>
      <c r="BF110" s="884"/>
      <c r="BG110" s="884"/>
      <c r="BH110" s="884"/>
      <c r="BI110" s="884"/>
      <c r="BJ110" s="884"/>
      <c r="BK110" s="884"/>
      <c r="BL110" s="884"/>
      <c r="BM110" s="884"/>
      <c r="BN110" s="884"/>
      <c r="BO110" s="884"/>
      <c r="BP110" s="885"/>
      <c r="BQ110" s="917">
        <v>111815252</v>
      </c>
      <c r="BR110" s="918"/>
      <c r="BS110" s="918"/>
      <c r="BT110" s="918"/>
      <c r="BU110" s="918"/>
      <c r="BV110" s="918">
        <v>108105032</v>
      </c>
      <c r="BW110" s="918"/>
      <c r="BX110" s="918"/>
      <c r="BY110" s="918"/>
      <c r="BZ110" s="918"/>
      <c r="CA110" s="918">
        <v>105866186</v>
      </c>
      <c r="CB110" s="918"/>
      <c r="CC110" s="918"/>
      <c r="CD110" s="918"/>
      <c r="CE110" s="918"/>
      <c r="CF110" s="931">
        <v>222.4</v>
      </c>
      <c r="CG110" s="932"/>
      <c r="CH110" s="932"/>
      <c r="CI110" s="932"/>
      <c r="CJ110" s="932"/>
      <c r="CK110" s="933" t="s">
        <v>428</v>
      </c>
      <c r="CL110" s="934"/>
      <c r="CM110" s="916" t="s">
        <v>429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272551</v>
      </c>
      <c r="DH110" s="918"/>
      <c r="DI110" s="918"/>
      <c r="DJ110" s="918"/>
      <c r="DK110" s="918"/>
      <c r="DL110" s="918">
        <v>183026</v>
      </c>
      <c r="DM110" s="918"/>
      <c r="DN110" s="918"/>
      <c r="DO110" s="918"/>
      <c r="DP110" s="918"/>
      <c r="DQ110" s="918">
        <v>92182</v>
      </c>
      <c r="DR110" s="918"/>
      <c r="DS110" s="918"/>
      <c r="DT110" s="918"/>
      <c r="DU110" s="918"/>
      <c r="DV110" s="919">
        <v>0.2</v>
      </c>
      <c r="DW110" s="919"/>
      <c r="DX110" s="919"/>
      <c r="DY110" s="919"/>
      <c r="DZ110" s="920"/>
    </row>
    <row r="111" spans="1:131" s="212" customFormat="1" ht="26.25" customHeight="1" x14ac:dyDescent="0.15">
      <c r="A111" s="921" t="s">
        <v>430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431</v>
      </c>
      <c r="BA111" s="910"/>
      <c r="BB111" s="910"/>
      <c r="BC111" s="910"/>
      <c r="BD111" s="910"/>
      <c r="BE111" s="910"/>
      <c r="BF111" s="910"/>
      <c r="BG111" s="910"/>
      <c r="BH111" s="910"/>
      <c r="BI111" s="910"/>
      <c r="BJ111" s="910"/>
      <c r="BK111" s="910"/>
      <c r="BL111" s="910"/>
      <c r="BM111" s="910"/>
      <c r="BN111" s="910"/>
      <c r="BO111" s="910"/>
      <c r="BP111" s="911"/>
      <c r="BQ111" s="912">
        <v>272551</v>
      </c>
      <c r="BR111" s="913"/>
      <c r="BS111" s="913"/>
      <c r="BT111" s="913"/>
      <c r="BU111" s="913"/>
      <c r="BV111" s="913">
        <v>183026</v>
      </c>
      <c r="BW111" s="913"/>
      <c r="BX111" s="913"/>
      <c r="BY111" s="913"/>
      <c r="BZ111" s="913"/>
      <c r="CA111" s="913">
        <v>92182</v>
      </c>
      <c r="CB111" s="913"/>
      <c r="CC111" s="913"/>
      <c r="CD111" s="913"/>
      <c r="CE111" s="913"/>
      <c r="CF111" s="907">
        <v>0.2</v>
      </c>
      <c r="CG111" s="908"/>
      <c r="CH111" s="908"/>
      <c r="CI111" s="908"/>
      <c r="CJ111" s="908"/>
      <c r="CK111" s="935"/>
      <c r="CL111" s="936"/>
      <c r="CM111" s="909" t="s">
        <v>432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433</v>
      </c>
      <c r="B112" s="940"/>
      <c r="C112" s="910" t="s">
        <v>434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435</v>
      </c>
      <c r="BA112" s="910"/>
      <c r="BB112" s="910"/>
      <c r="BC112" s="910"/>
      <c r="BD112" s="910"/>
      <c r="BE112" s="910"/>
      <c r="BF112" s="910"/>
      <c r="BG112" s="910"/>
      <c r="BH112" s="910"/>
      <c r="BI112" s="910"/>
      <c r="BJ112" s="910"/>
      <c r="BK112" s="910"/>
      <c r="BL112" s="910"/>
      <c r="BM112" s="910"/>
      <c r="BN112" s="910"/>
      <c r="BO112" s="910"/>
      <c r="BP112" s="911"/>
      <c r="BQ112" s="912">
        <v>21443469</v>
      </c>
      <c r="BR112" s="913"/>
      <c r="BS112" s="913"/>
      <c r="BT112" s="913"/>
      <c r="BU112" s="913"/>
      <c r="BV112" s="913">
        <v>19867672</v>
      </c>
      <c r="BW112" s="913"/>
      <c r="BX112" s="913"/>
      <c r="BY112" s="913"/>
      <c r="BZ112" s="913"/>
      <c r="CA112" s="913">
        <v>18755976</v>
      </c>
      <c r="CB112" s="913"/>
      <c r="CC112" s="913"/>
      <c r="CD112" s="913"/>
      <c r="CE112" s="913"/>
      <c r="CF112" s="907">
        <v>39.4</v>
      </c>
      <c r="CG112" s="908"/>
      <c r="CH112" s="908"/>
      <c r="CI112" s="908"/>
      <c r="CJ112" s="908"/>
      <c r="CK112" s="935"/>
      <c r="CL112" s="936"/>
      <c r="CM112" s="909" t="s">
        <v>436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1537898</v>
      </c>
      <c r="AB113" s="925"/>
      <c r="AC113" s="925"/>
      <c r="AD113" s="925"/>
      <c r="AE113" s="926"/>
      <c r="AF113" s="927">
        <v>1488863</v>
      </c>
      <c r="AG113" s="925"/>
      <c r="AH113" s="925"/>
      <c r="AI113" s="925"/>
      <c r="AJ113" s="926"/>
      <c r="AK113" s="927">
        <v>1907538</v>
      </c>
      <c r="AL113" s="925"/>
      <c r="AM113" s="925"/>
      <c r="AN113" s="925"/>
      <c r="AO113" s="926"/>
      <c r="AP113" s="928">
        <v>4</v>
      </c>
      <c r="AQ113" s="929"/>
      <c r="AR113" s="929"/>
      <c r="AS113" s="929"/>
      <c r="AT113" s="930"/>
      <c r="AU113" s="895"/>
      <c r="AV113" s="896"/>
      <c r="AW113" s="896"/>
      <c r="AX113" s="896"/>
      <c r="AY113" s="896"/>
      <c r="AZ113" s="909" t="s">
        <v>438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440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441</v>
      </c>
      <c r="BA114" s="910"/>
      <c r="BB114" s="910"/>
      <c r="BC114" s="910"/>
      <c r="BD114" s="910"/>
      <c r="BE114" s="910"/>
      <c r="BF114" s="910"/>
      <c r="BG114" s="910"/>
      <c r="BH114" s="910"/>
      <c r="BI114" s="910"/>
      <c r="BJ114" s="910"/>
      <c r="BK114" s="910"/>
      <c r="BL114" s="910"/>
      <c r="BM114" s="910"/>
      <c r="BN114" s="910"/>
      <c r="BO114" s="910"/>
      <c r="BP114" s="911"/>
      <c r="BQ114" s="912">
        <v>14221680</v>
      </c>
      <c r="BR114" s="913"/>
      <c r="BS114" s="913"/>
      <c r="BT114" s="913"/>
      <c r="BU114" s="913"/>
      <c r="BV114" s="913">
        <v>14612628</v>
      </c>
      <c r="BW114" s="913"/>
      <c r="BX114" s="913"/>
      <c r="BY114" s="913"/>
      <c r="BZ114" s="913"/>
      <c r="CA114" s="913">
        <v>14692788</v>
      </c>
      <c r="CB114" s="913"/>
      <c r="CC114" s="913"/>
      <c r="CD114" s="913"/>
      <c r="CE114" s="913"/>
      <c r="CF114" s="907">
        <v>30.9</v>
      </c>
      <c r="CG114" s="908"/>
      <c r="CH114" s="908"/>
      <c r="CI114" s="908"/>
      <c r="CJ114" s="908"/>
      <c r="CK114" s="935"/>
      <c r="CL114" s="936"/>
      <c r="CM114" s="909" t="s">
        <v>442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92799</v>
      </c>
      <c r="AB115" s="925"/>
      <c r="AC115" s="925"/>
      <c r="AD115" s="925"/>
      <c r="AE115" s="926"/>
      <c r="AF115" s="927">
        <v>92861</v>
      </c>
      <c r="AG115" s="925"/>
      <c r="AH115" s="925"/>
      <c r="AI115" s="925"/>
      <c r="AJ115" s="926"/>
      <c r="AK115" s="927">
        <v>92924</v>
      </c>
      <c r="AL115" s="925"/>
      <c r="AM115" s="925"/>
      <c r="AN115" s="925"/>
      <c r="AO115" s="926"/>
      <c r="AP115" s="928">
        <v>0.2</v>
      </c>
      <c r="AQ115" s="929"/>
      <c r="AR115" s="929"/>
      <c r="AS115" s="929"/>
      <c r="AT115" s="930"/>
      <c r="AU115" s="895"/>
      <c r="AV115" s="896"/>
      <c r="AW115" s="896"/>
      <c r="AX115" s="896"/>
      <c r="AY115" s="896"/>
      <c r="AZ115" s="909" t="s">
        <v>444</v>
      </c>
      <c r="BA115" s="910"/>
      <c r="BB115" s="910"/>
      <c r="BC115" s="910"/>
      <c r="BD115" s="910"/>
      <c r="BE115" s="910"/>
      <c r="BF115" s="910"/>
      <c r="BG115" s="910"/>
      <c r="BH115" s="910"/>
      <c r="BI115" s="910"/>
      <c r="BJ115" s="910"/>
      <c r="BK115" s="910"/>
      <c r="BL115" s="910"/>
      <c r="BM115" s="910"/>
      <c r="BN115" s="910"/>
      <c r="BO115" s="910"/>
      <c r="BP115" s="911"/>
      <c r="BQ115" s="912">
        <v>461004</v>
      </c>
      <c r="BR115" s="913"/>
      <c r="BS115" s="913"/>
      <c r="BT115" s="913"/>
      <c r="BU115" s="913"/>
      <c r="BV115" s="913">
        <v>484190</v>
      </c>
      <c r="BW115" s="913"/>
      <c r="BX115" s="913"/>
      <c r="BY115" s="913"/>
      <c r="BZ115" s="913"/>
      <c r="CA115" s="913">
        <v>438667</v>
      </c>
      <c r="CB115" s="913"/>
      <c r="CC115" s="913"/>
      <c r="CD115" s="913"/>
      <c r="CE115" s="913"/>
      <c r="CF115" s="907">
        <v>0.9</v>
      </c>
      <c r="CG115" s="908"/>
      <c r="CH115" s="908"/>
      <c r="CI115" s="908"/>
      <c r="CJ115" s="908"/>
      <c r="CK115" s="935"/>
      <c r="CL115" s="936"/>
      <c r="CM115" s="909" t="s">
        <v>445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4371</v>
      </c>
      <c r="AB116" s="946"/>
      <c r="AC116" s="946"/>
      <c r="AD116" s="946"/>
      <c r="AE116" s="947"/>
      <c r="AF116" s="948">
        <v>3130</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449</v>
      </c>
      <c r="Z117" s="881"/>
      <c r="AA117" s="965">
        <v>13661390</v>
      </c>
      <c r="AB117" s="966"/>
      <c r="AC117" s="966"/>
      <c r="AD117" s="966"/>
      <c r="AE117" s="967"/>
      <c r="AF117" s="968">
        <v>13497276</v>
      </c>
      <c r="AG117" s="966"/>
      <c r="AH117" s="966"/>
      <c r="AI117" s="966"/>
      <c r="AJ117" s="967"/>
      <c r="AK117" s="968">
        <v>13286324</v>
      </c>
      <c r="AL117" s="966"/>
      <c r="AM117" s="966"/>
      <c r="AN117" s="966"/>
      <c r="AO117" s="967"/>
      <c r="AP117" s="969"/>
      <c r="AQ117" s="970"/>
      <c r="AR117" s="970"/>
      <c r="AS117" s="970"/>
      <c r="AT117" s="971"/>
      <c r="AU117" s="895"/>
      <c r="AV117" s="896"/>
      <c r="AW117" s="896"/>
      <c r="AX117" s="896"/>
      <c r="AY117" s="896"/>
      <c r="AZ117" s="961" t="s">
        <v>450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422</v>
      </c>
      <c r="AB118" s="880"/>
      <c r="AC118" s="880"/>
      <c r="AD118" s="880"/>
      <c r="AE118" s="881"/>
      <c r="AF118" s="879" t="s">
        <v>423</v>
      </c>
      <c r="AG118" s="880"/>
      <c r="AH118" s="880"/>
      <c r="AI118" s="880"/>
      <c r="AJ118" s="881"/>
      <c r="AK118" s="879" t="s">
        <v>294</v>
      </c>
      <c r="AL118" s="880"/>
      <c r="AM118" s="880"/>
      <c r="AN118" s="880"/>
      <c r="AO118" s="881"/>
      <c r="AP118" s="957" t="s">
        <v>424</v>
      </c>
      <c r="AQ118" s="958"/>
      <c r="AR118" s="958"/>
      <c r="AS118" s="958"/>
      <c r="AT118" s="959"/>
      <c r="AU118" s="895"/>
      <c r="AV118" s="896"/>
      <c r="AW118" s="896"/>
      <c r="AX118" s="896"/>
      <c r="AY118" s="896"/>
      <c r="AZ118" s="960" t="s">
        <v>452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428</v>
      </c>
      <c r="B119" s="934"/>
      <c r="C119" s="916" t="s">
        <v>429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92799</v>
      </c>
      <c r="AB119" s="887"/>
      <c r="AC119" s="887"/>
      <c r="AD119" s="887"/>
      <c r="AE119" s="888"/>
      <c r="AF119" s="889">
        <v>92861</v>
      </c>
      <c r="AG119" s="887"/>
      <c r="AH119" s="887"/>
      <c r="AI119" s="887"/>
      <c r="AJ119" s="888"/>
      <c r="AK119" s="889">
        <v>92924</v>
      </c>
      <c r="AL119" s="887"/>
      <c r="AM119" s="887"/>
      <c r="AN119" s="887"/>
      <c r="AO119" s="888"/>
      <c r="AP119" s="890">
        <v>0.2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454</v>
      </c>
      <c r="BP119" s="992"/>
      <c r="BQ119" s="986">
        <v>148213956</v>
      </c>
      <c r="BR119" s="987"/>
      <c r="BS119" s="987"/>
      <c r="BT119" s="987"/>
      <c r="BU119" s="987"/>
      <c r="BV119" s="987">
        <v>143252548</v>
      </c>
      <c r="BW119" s="987"/>
      <c r="BX119" s="987"/>
      <c r="BY119" s="987"/>
      <c r="BZ119" s="987"/>
      <c r="CA119" s="987">
        <v>139845799</v>
      </c>
      <c r="CB119" s="987"/>
      <c r="CC119" s="987"/>
      <c r="CD119" s="987"/>
      <c r="CE119" s="987"/>
      <c r="CF119" s="988"/>
      <c r="CG119" s="989"/>
      <c r="CH119" s="989"/>
      <c r="CI119" s="989"/>
      <c r="CJ119" s="990"/>
      <c r="CK119" s="937"/>
      <c r="CL119" s="938"/>
      <c r="CM119" s="960" t="s">
        <v>455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432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456</v>
      </c>
      <c r="AV120" s="979"/>
      <c r="AW120" s="979"/>
      <c r="AX120" s="979"/>
      <c r="AY120" s="980"/>
      <c r="AZ120" s="916" t="s">
        <v>457</v>
      </c>
      <c r="BA120" s="884"/>
      <c r="BB120" s="884"/>
      <c r="BC120" s="884"/>
      <c r="BD120" s="884"/>
      <c r="BE120" s="884"/>
      <c r="BF120" s="884"/>
      <c r="BG120" s="884"/>
      <c r="BH120" s="884"/>
      <c r="BI120" s="884"/>
      <c r="BJ120" s="884"/>
      <c r="BK120" s="884"/>
      <c r="BL120" s="884"/>
      <c r="BM120" s="884"/>
      <c r="BN120" s="884"/>
      <c r="BO120" s="884"/>
      <c r="BP120" s="885"/>
      <c r="BQ120" s="917">
        <v>16084323</v>
      </c>
      <c r="BR120" s="918"/>
      <c r="BS120" s="918"/>
      <c r="BT120" s="918"/>
      <c r="BU120" s="918"/>
      <c r="BV120" s="918">
        <v>17126742</v>
      </c>
      <c r="BW120" s="918"/>
      <c r="BX120" s="918"/>
      <c r="BY120" s="918"/>
      <c r="BZ120" s="918"/>
      <c r="CA120" s="918">
        <v>18011688</v>
      </c>
      <c r="CB120" s="918"/>
      <c r="CC120" s="918"/>
      <c r="CD120" s="918"/>
      <c r="CE120" s="918"/>
      <c r="CF120" s="931">
        <v>37.799999999999997</v>
      </c>
      <c r="CG120" s="932"/>
      <c r="CH120" s="932"/>
      <c r="CI120" s="932"/>
      <c r="CJ120" s="932"/>
      <c r="CK120" s="993" t="s">
        <v>458</v>
      </c>
      <c r="CL120" s="994"/>
      <c r="CM120" s="994"/>
      <c r="CN120" s="994"/>
      <c r="CO120" s="995"/>
      <c r="CP120" s="1001" t="s">
        <v>400</v>
      </c>
      <c r="CQ120" s="1002"/>
      <c r="CR120" s="1002"/>
      <c r="CS120" s="1002"/>
      <c r="CT120" s="1002"/>
      <c r="CU120" s="1002"/>
      <c r="CV120" s="1002"/>
      <c r="CW120" s="1002"/>
      <c r="CX120" s="1002"/>
      <c r="CY120" s="1002"/>
      <c r="CZ120" s="1002"/>
      <c r="DA120" s="1002"/>
      <c r="DB120" s="1002"/>
      <c r="DC120" s="1002"/>
      <c r="DD120" s="1002"/>
      <c r="DE120" s="1002"/>
      <c r="DF120" s="1003"/>
      <c r="DG120" s="917">
        <v>12959583</v>
      </c>
      <c r="DH120" s="918"/>
      <c r="DI120" s="918"/>
      <c r="DJ120" s="918"/>
      <c r="DK120" s="918"/>
      <c r="DL120" s="918">
        <v>12247985</v>
      </c>
      <c r="DM120" s="918"/>
      <c r="DN120" s="918"/>
      <c r="DO120" s="918"/>
      <c r="DP120" s="918"/>
      <c r="DQ120" s="918">
        <v>15036691</v>
      </c>
      <c r="DR120" s="918"/>
      <c r="DS120" s="918"/>
      <c r="DT120" s="918"/>
      <c r="DU120" s="918"/>
      <c r="DV120" s="919">
        <v>31.6</v>
      </c>
      <c r="DW120" s="919"/>
      <c r="DX120" s="919"/>
      <c r="DY120" s="919"/>
      <c r="DZ120" s="920"/>
    </row>
    <row r="121" spans="1:130" s="212" customFormat="1" ht="26.25" customHeight="1" x14ac:dyDescent="0.15">
      <c r="A121" s="1044"/>
      <c r="B121" s="936"/>
      <c r="C121" s="961" t="s">
        <v>459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460</v>
      </c>
      <c r="BA121" s="910"/>
      <c r="BB121" s="910"/>
      <c r="BC121" s="910"/>
      <c r="BD121" s="910"/>
      <c r="BE121" s="910"/>
      <c r="BF121" s="910"/>
      <c r="BG121" s="910"/>
      <c r="BH121" s="910"/>
      <c r="BI121" s="910"/>
      <c r="BJ121" s="910"/>
      <c r="BK121" s="910"/>
      <c r="BL121" s="910"/>
      <c r="BM121" s="910"/>
      <c r="BN121" s="910"/>
      <c r="BO121" s="910"/>
      <c r="BP121" s="911"/>
      <c r="BQ121" s="912">
        <v>12353168</v>
      </c>
      <c r="BR121" s="913"/>
      <c r="BS121" s="913"/>
      <c r="BT121" s="913"/>
      <c r="BU121" s="913"/>
      <c r="BV121" s="913">
        <v>11596337</v>
      </c>
      <c r="BW121" s="913"/>
      <c r="BX121" s="913"/>
      <c r="BY121" s="913"/>
      <c r="BZ121" s="913"/>
      <c r="CA121" s="913">
        <v>11956223</v>
      </c>
      <c r="CB121" s="913"/>
      <c r="CC121" s="913"/>
      <c r="CD121" s="913"/>
      <c r="CE121" s="913"/>
      <c r="CF121" s="907">
        <v>25.1</v>
      </c>
      <c r="CG121" s="908"/>
      <c r="CH121" s="908"/>
      <c r="CI121" s="908"/>
      <c r="CJ121" s="908"/>
      <c r="CK121" s="996"/>
      <c r="CL121" s="997"/>
      <c r="CM121" s="997"/>
      <c r="CN121" s="997"/>
      <c r="CO121" s="998"/>
      <c r="CP121" s="1006" t="s">
        <v>406</v>
      </c>
      <c r="CQ121" s="1007"/>
      <c r="CR121" s="1007"/>
      <c r="CS121" s="1007"/>
      <c r="CT121" s="1007"/>
      <c r="CU121" s="1007"/>
      <c r="CV121" s="1007"/>
      <c r="CW121" s="1007"/>
      <c r="CX121" s="1007"/>
      <c r="CY121" s="1007"/>
      <c r="CZ121" s="1007"/>
      <c r="DA121" s="1007"/>
      <c r="DB121" s="1007"/>
      <c r="DC121" s="1007"/>
      <c r="DD121" s="1007"/>
      <c r="DE121" s="1007"/>
      <c r="DF121" s="1008"/>
      <c r="DG121" s="912">
        <v>3227351</v>
      </c>
      <c r="DH121" s="913"/>
      <c r="DI121" s="913"/>
      <c r="DJ121" s="913"/>
      <c r="DK121" s="913"/>
      <c r="DL121" s="913">
        <v>2650975</v>
      </c>
      <c r="DM121" s="913"/>
      <c r="DN121" s="913"/>
      <c r="DO121" s="913"/>
      <c r="DP121" s="913"/>
      <c r="DQ121" s="913">
        <v>1668375</v>
      </c>
      <c r="DR121" s="913"/>
      <c r="DS121" s="913"/>
      <c r="DT121" s="913"/>
      <c r="DU121" s="913"/>
      <c r="DV121" s="914">
        <v>3.5</v>
      </c>
      <c r="DW121" s="914"/>
      <c r="DX121" s="914"/>
      <c r="DY121" s="914"/>
      <c r="DZ121" s="915"/>
    </row>
    <row r="122" spans="1:130" s="212" customFormat="1" ht="26.25" customHeight="1" x14ac:dyDescent="0.15">
      <c r="A122" s="1044"/>
      <c r="B122" s="936"/>
      <c r="C122" s="909" t="s">
        <v>442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461</v>
      </c>
      <c r="BA122" s="952"/>
      <c r="BB122" s="952"/>
      <c r="BC122" s="952"/>
      <c r="BD122" s="952"/>
      <c r="BE122" s="952"/>
      <c r="BF122" s="952"/>
      <c r="BG122" s="952"/>
      <c r="BH122" s="952"/>
      <c r="BI122" s="952"/>
      <c r="BJ122" s="952"/>
      <c r="BK122" s="952"/>
      <c r="BL122" s="952"/>
      <c r="BM122" s="952"/>
      <c r="BN122" s="952"/>
      <c r="BO122" s="952"/>
      <c r="BP122" s="953"/>
      <c r="BQ122" s="986">
        <v>99584251</v>
      </c>
      <c r="BR122" s="987"/>
      <c r="BS122" s="987"/>
      <c r="BT122" s="987"/>
      <c r="BU122" s="987"/>
      <c r="BV122" s="987">
        <v>98158280</v>
      </c>
      <c r="BW122" s="987"/>
      <c r="BX122" s="987"/>
      <c r="BY122" s="987"/>
      <c r="BZ122" s="987"/>
      <c r="CA122" s="987">
        <v>94641283</v>
      </c>
      <c r="CB122" s="987"/>
      <c r="CC122" s="987"/>
      <c r="CD122" s="987"/>
      <c r="CE122" s="987"/>
      <c r="CF122" s="1004">
        <v>198.8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864448</v>
      </c>
      <c r="DH122" s="913"/>
      <c r="DI122" s="913"/>
      <c r="DJ122" s="913"/>
      <c r="DK122" s="913"/>
      <c r="DL122" s="913">
        <v>838807</v>
      </c>
      <c r="DM122" s="913"/>
      <c r="DN122" s="913"/>
      <c r="DO122" s="913"/>
      <c r="DP122" s="913"/>
      <c r="DQ122" s="913">
        <v>761804</v>
      </c>
      <c r="DR122" s="913"/>
      <c r="DS122" s="913"/>
      <c r="DT122" s="913"/>
      <c r="DU122" s="913"/>
      <c r="DV122" s="914">
        <v>1.6</v>
      </c>
      <c r="DW122" s="914"/>
      <c r="DX122" s="914"/>
      <c r="DY122" s="914"/>
      <c r="DZ122" s="915"/>
    </row>
    <row r="123" spans="1:130" s="212" customFormat="1" ht="26.25" customHeight="1" x14ac:dyDescent="0.15">
      <c r="A123" s="1044"/>
      <c r="B123" s="936"/>
      <c r="C123" s="909" t="s">
        <v>448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462</v>
      </c>
      <c r="BP123" s="992"/>
      <c r="BQ123" s="1050">
        <v>128021742</v>
      </c>
      <c r="BR123" s="1051"/>
      <c r="BS123" s="1051"/>
      <c r="BT123" s="1051"/>
      <c r="BU123" s="1051"/>
      <c r="BV123" s="1051">
        <v>126881359</v>
      </c>
      <c r="BW123" s="1051"/>
      <c r="BX123" s="1051"/>
      <c r="BY123" s="1051"/>
      <c r="BZ123" s="1051"/>
      <c r="CA123" s="1051">
        <v>124609194</v>
      </c>
      <c r="CB123" s="1051"/>
      <c r="CC123" s="1051"/>
      <c r="CD123" s="1051"/>
      <c r="CE123" s="1051"/>
      <c r="CF123" s="988"/>
      <c r="CG123" s="989"/>
      <c r="CH123" s="989"/>
      <c r="CI123" s="989"/>
      <c r="CJ123" s="990"/>
      <c r="CK123" s="996"/>
      <c r="CL123" s="997"/>
      <c r="CM123" s="997"/>
      <c r="CN123" s="997"/>
      <c r="CO123" s="998"/>
      <c r="CP123" s="1006" t="s">
        <v>405</v>
      </c>
      <c r="CQ123" s="1007"/>
      <c r="CR123" s="1007"/>
      <c r="CS123" s="1007"/>
      <c r="CT123" s="1007"/>
      <c r="CU123" s="1007"/>
      <c r="CV123" s="1007"/>
      <c r="CW123" s="1007"/>
      <c r="CX123" s="1007"/>
      <c r="CY123" s="1007"/>
      <c r="CZ123" s="1007"/>
      <c r="DA123" s="1007"/>
      <c r="DB123" s="1007"/>
      <c r="DC123" s="1007"/>
      <c r="DD123" s="1007"/>
      <c r="DE123" s="1007"/>
      <c r="DF123" s="1008"/>
      <c r="DG123" s="945">
        <v>992895</v>
      </c>
      <c r="DH123" s="946"/>
      <c r="DI123" s="946"/>
      <c r="DJ123" s="946"/>
      <c r="DK123" s="947"/>
      <c r="DL123" s="948">
        <v>727345</v>
      </c>
      <c r="DM123" s="946"/>
      <c r="DN123" s="946"/>
      <c r="DO123" s="946"/>
      <c r="DP123" s="947"/>
      <c r="DQ123" s="948">
        <v>651408</v>
      </c>
      <c r="DR123" s="946"/>
      <c r="DS123" s="946"/>
      <c r="DT123" s="946"/>
      <c r="DU123" s="947"/>
      <c r="DV123" s="949">
        <v>1.4</v>
      </c>
      <c r="DW123" s="950"/>
      <c r="DX123" s="950"/>
      <c r="DY123" s="950"/>
      <c r="DZ123" s="951"/>
    </row>
    <row r="124" spans="1:130" s="212" customFormat="1" ht="26.25" customHeight="1" thickBot="1" x14ac:dyDescent="0.2">
      <c r="A124" s="1044"/>
      <c r="B124" s="936"/>
      <c r="C124" s="909" t="s">
        <v>451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43.7</v>
      </c>
      <c r="BR124" s="1014"/>
      <c r="BS124" s="1014"/>
      <c r="BT124" s="1014"/>
      <c r="BU124" s="1014"/>
      <c r="BV124" s="1014">
        <v>34.9</v>
      </c>
      <c r="BW124" s="1014"/>
      <c r="BX124" s="1014"/>
      <c r="BY124" s="1014"/>
      <c r="BZ124" s="1014"/>
      <c r="CA124" s="1014">
        <v>32</v>
      </c>
      <c r="CB124" s="1014"/>
      <c r="CC124" s="1014"/>
      <c r="CD124" s="1014"/>
      <c r="CE124" s="1014"/>
      <c r="CF124" s="1015"/>
      <c r="CG124" s="1016"/>
      <c r="CH124" s="1016"/>
      <c r="CI124" s="1016"/>
      <c r="CJ124" s="1017"/>
      <c r="CK124" s="999"/>
      <c r="CL124" s="999"/>
      <c r="CM124" s="999"/>
      <c r="CN124" s="999"/>
      <c r="CO124" s="1000"/>
      <c r="CP124" s="1006" t="s">
        <v>464</v>
      </c>
      <c r="CQ124" s="1007"/>
      <c r="CR124" s="1007"/>
      <c r="CS124" s="1007"/>
      <c r="CT124" s="1007"/>
      <c r="CU124" s="1007"/>
      <c r="CV124" s="1007"/>
      <c r="CW124" s="1007"/>
      <c r="CX124" s="1007"/>
      <c r="CY124" s="1007"/>
      <c r="CZ124" s="1007"/>
      <c r="DA124" s="1007"/>
      <c r="DB124" s="1007"/>
      <c r="DC124" s="1007"/>
      <c r="DD124" s="1007"/>
      <c r="DE124" s="1007"/>
      <c r="DF124" s="1008"/>
      <c r="DG124" s="991">
        <v>3399192</v>
      </c>
      <c r="DH124" s="973"/>
      <c r="DI124" s="973"/>
      <c r="DJ124" s="973"/>
      <c r="DK124" s="974"/>
      <c r="DL124" s="972">
        <v>3402560</v>
      </c>
      <c r="DM124" s="973"/>
      <c r="DN124" s="973"/>
      <c r="DO124" s="973"/>
      <c r="DP124" s="974"/>
      <c r="DQ124" s="972">
        <v>637698</v>
      </c>
      <c r="DR124" s="973"/>
      <c r="DS124" s="973"/>
      <c r="DT124" s="973"/>
      <c r="DU124" s="974"/>
      <c r="DV124" s="975">
        <v>1.3</v>
      </c>
      <c r="DW124" s="976"/>
      <c r="DX124" s="976"/>
      <c r="DY124" s="976"/>
      <c r="DZ124" s="977"/>
    </row>
    <row r="125" spans="1:130" s="212" customFormat="1" ht="26.25" customHeight="1" x14ac:dyDescent="0.15">
      <c r="A125" s="1044"/>
      <c r="B125" s="936"/>
      <c r="C125" s="909" t="s">
        <v>453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465</v>
      </c>
      <c r="CL125" s="994"/>
      <c r="CM125" s="994"/>
      <c r="CN125" s="994"/>
      <c r="CO125" s="995"/>
      <c r="CP125" s="916" t="s">
        <v>466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467</v>
      </c>
      <c r="CQ126" s="910"/>
      <c r="CR126" s="910"/>
      <c r="CS126" s="910"/>
      <c r="CT126" s="910"/>
      <c r="CU126" s="910"/>
      <c r="CV126" s="910"/>
      <c r="CW126" s="910"/>
      <c r="CX126" s="910"/>
      <c r="CY126" s="910"/>
      <c r="CZ126" s="910"/>
      <c r="DA126" s="910"/>
      <c r="DB126" s="910"/>
      <c r="DC126" s="910"/>
      <c r="DD126" s="910"/>
      <c r="DE126" s="910"/>
      <c r="DF126" s="911"/>
      <c r="DG126" s="912">
        <v>369614</v>
      </c>
      <c r="DH126" s="913"/>
      <c r="DI126" s="913"/>
      <c r="DJ126" s="913"/>
      <c r="DK126" s="913"/>
      <c r="DL126" s="913">
        <v>353278</v>
      </c>
      <c r="DM126" s="913"/>
      <c r="DN126" s="913"/>
      <c r="DO126" s="913"/>
      <c r="DP126" s="913"/>
      <c r="DQ126" s="913">
        <v>337667</v>
      </c>
      <c r="DR126" s="913"/>
      <c r="DS126" s="913"/>
      <c r="DT126" s="913"/>
      <c r="DU126" s="913"/>
      <c r="DV126" s="914">
        <v>0.7</v>
      </c>
      <c r="DW126" s="914"/>
      <c r="DX126" s="914"/>
      <c r="DY126" s="914"/>
      <c r="DZ126" s="915"/>
    </row>
    <row r="127" spans="1:130" s="212" customFormat="1" ht="26.25" customHeight="1" x14ac:dyDescent="0.15">
      <c r="A127" s="1045"/>
      <c r="B127" s="938"/>
      <c r="C127" s="960" t="s">
        <v>468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469</v>
      </c>
      <c r="AY127" s="1019"/>
      <c r="AZ127" s="1019"/>
      <c r="BA127" s="1019"/>
      <c r="BB127" s="1019"/>
      <c r="BC127" s="1019"/>
      <c r="BD127" s="1019"/>
      <c r="BE127" s="1020"/>
      <c r="BF127" s="1021" t="s">
        <v>470</v>
      </c>
      <c r="BG127" s="1019"/>
      <c r="BH127" s="1019"/>
      <c r="BI127" s="1019"/>
      <c r="BJ127" s="1019"/>
      <c r="BK127" s="1019"/>
      <c r="BL127" s="1020"/>
      <c r="BM127" s="1021" t="s">
        <v>471</v>
      </c>
      <c r="BN127" s="1019"/>
      <c r="BO127" s="1019"/>
      <c r="BP127" s="1019"/>
      <c r="BQ127" s="1019"/>
      <c r="BR127" s="1019"/>
      <c r="BS127" s="1020"/>
      <c r="BT127" s="1021" t="s">
        <v>472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475</v>
      </c>
      <c r="X128" s="1030"/>
      <c r="Y128" s="1030"/>
      <c r="Z128" s="1031"/>
      <c r="AA128" s="1032">
        <v>1960714</v>
      </c>
      <c r="AB128" s="1033"/>
      <c r="AC128" s="1033"/>
      <c r="AD128" s="1033"/>
      <c r="AE128" s="1034"/>
      <c r="AF128" s="1035">
        <v>1867238</v>
      </c>
      <c r="AG128" s="1033"/>
      <c r="AH128" s="1033"/>
      <c r="AI128" s="1033"/>
      <c r="AJ128" s="1034"/>
      <c r="AK128" s="1035">
        <v>1795511</v>
      </c>
      <c r="AL128" s="1033"/>
      <c r="AM128" s="1033"/>
      <c r="AN128" s="1033"/>
      <c r="AO128" s="1034"/>
      <c r="AP128" s="1036"/>
      <c r="AQ128" s="1037"/>
      <c r="AR128" s="1037"/>
      <c r="AS128" s="1037"/>
      <c r="AT128" s="1038"/>
      <c r="AU128" s="214"/>
      <c r="AV128" s="214"/>
      <c r="AW128" s="214"/>
      <c r="AX128" s="883" t="s">
        <v>476</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477</v>
      </c>
      <c r="CQ128" s="713"/>
      <c r="CR128" s="713"/>
      <c r="CS128" s="713"/>
      <c r="CT128" s="713"/>
      <c r="CU128" s="713"/>
      <c r="CV128" s="713"/>
      <c r="CW128" s="713"/>
      <c r="CX128" s="713"/>
      <c r="CY128" s="713"/>
      <c r="CZ128" s="713"/>
      <c r="DA128" s="713"/>
      <c r="DB128" s="713"/>
      <c r="DC128" s="713"/>
      <c r="DD128" s="713"/>
      <c r="DE128" s="713"/>
      <c r="DF128" s="1023"/>
      <c r="DG128" s="1024">
        <v>91390</v>
      </c>
      <c r="DH128" s="1025"/>
      <c r="DI128" s="1025"/>
      <c r="DJ128" s="1025"/>
      <c r="DK128" s="1025"/>
      <c r="DL128" s="1025">
        <v>130912</v>
      </c>
      <c r="DM128" s="1025"/>
      <c r="DN128" s="1025"/>
      <c r="DO128" s="1025"/>
      <c r="DP128" s="1025"/>
      <c r="DQ128" s="1025">
        <v>101000</v>
      </c>
      <c r="DR128" s="1025"/>
      <c r="DS128" s="1025"/>
      <c r="DT128" s="1025"/>
      <c r="DU128" s="1025"/>
      <c r="DV128" s="1026">
        <v>0.2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478</v>
      </c>
      <c r="X129" s="1058"/>
      <c r="Y129" s="1058"/>
      <c r="Z129" s="1059"/>
      <c r="AA129" s="945">
        <v>55391653</v>
      </c>
      <c r="AB129" s="946"/>
      <c r="AC129" s="946"/>
      <c r="AD129" s="946"/>
      <c r="AE129" s="947"/>
      <c r="AF129" s="948">
        <v>56173101</v>
      </c>
      <c r="AG129" s="946"/>
      <c r="AH129" s="946"/>
      <c r="AI129" s="946"/>
      <c r="AJ129" s="947"/>
      <c r="AK129" s="948">
        <v>56759176</v>
      </c>
      <c r="AL129" s="946"/>
      <c r="AM129" s="946"/>
      <c r="AN129" s="946"/>
      <c r="AO129" s="947"/>
      <c r="AP129" s="1060"/>
      <c r="AQ129" s="1061"/>
      <c r="AR129" s="1061"/>
      <c r="AS129" s="1061"/>
      <c r="AT129" s="1062"/>
      <c r="AU129" s="215"/>
      <c r="AV129" s="215"/>
      <c r="AW129" s="215"/>
      <c r="AX129" s="1052" t="s">
        <v>479</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480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481</v>
      </c>
      <c r="X130" s="1058"/>
      <c r="Y130" s="1058"/>
      <c r="Z130" s="1059"/>
      <c r="AA130" s="945">
        <v>9258544</v>
      </c>
      <c r="AB130" s="946"/>
      <c r="AC130" s="946"/>
      <c r="AD130" s="946"/>
      <c r="AE130" s="947"/>
      <c r="AF130" s="948">
        <v>9396842</v>
      </c>
      <c r="AG130" s="946"/>
      <c r="AH130" s="946"/>
      <c r="AI130" s="946"/>
      <c r="AJ130" s="947"/>
      <c r="AK130" s="948">
        <v>9149189</v>
      </c>
      <c r="AL130" s="946"/>
      <c r="AM130" s="946"/>
      <c r="AN130" s="946"/>
      <c r="AO130" s="947"/>
      <c r="AP130" s="1060"/>
      <c r="AQ130" s="1061"/>
      <c r="AR130" s="1061"/>
      <c r="AS130" s="1061"/>
      <c r="AT130" s="1062"/>
      <c r="AU130" s="215"/>
      <c r="AV130" s="215"/>
      <c r="AW130" s="215"/>
      <c r="AX130" s="1052" t="s">
        <v>482</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483</v>
      </c>
      <c r="X131" s="1095"/>
      <c r="Y131" s="1095"/>
      <c r="Z131" s="1096"/>
      <c r="AA131" s="991">
        <v>46133109</v>
      </c>
      <c r="AB131" s="973"/>
      <c r="AC131" s="973"/>
      <c r="AD131" s="973"/>
      <c r="AE131" s="974"/>
      <c r="AF131" s="972">
        <v>46776259</v>
      </c>
      <c r="AG131" s="973"/>
      <c r="AH131" s="973"/>
      <c r="AI131" s="973"/>
      <c r="AJ131" s="974"/>
      <c r="AK131" s="972">
        <v>47609987</v>
      </c>
      <c r="AL131" s="973"/>
      <c r="AM131" s="973"/>
      <c r="AN131" s="973"/>
      <c r="AO131" s="974"/>
      <c r="AP131" s="1097"/>
      <c r="AQ131" s="1098"/>
      <c r="AR131" s="1098"/>
      <c r="AS131" s="1098"/>
      <c r="AT131" s="1099"/>
      <c r="AU131" s="215"/>
      <c r="AV131" s="215"/>
      <c r="AW131" s="215"/>
      <c r="AX131" s="1070" t="s">
        <v>484</v>
      </c>
      <c r="AY131" s="713"/>
      <c r="AZ131" s="713"/>
      <c r="BA131" s="713"/>
      <c r="BB131" s="713"/>
      <c r="BC131" s="713"/>
      <c r="BD131" s="713"/>
      <c r="BE131" s="1023"/>
      <c r="BF131" s="1071">
        <v>32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486</v>
      </c>
      <c r="W132" s="1081"/>
      <c r="X132" s="1081"/>
      <c r="Y132" s="1081"/>
      <c r="Z132" s="1082"/>
      <c r="AA132" s="1083">
        <v>5.2936644700000004</v>
      </c>
      <c r="AB132" s="1084"/>
      <c r="AC132" s="1084"/>
      <c r="AD132" s="1084"/>
      <c r="AE132" s="1085"/>
      <c r="AF132" s="1086">
        <v>4.7742082149999998</v>
      </c>
      <c r="AG132" s="1084"/>
      <c r="AH132" s="1084"/>
      <c r="AI132" s="1084"/>
      <c r="AJ132" s="1085"/>
      <c r="AK132" s="1086">
        <v>4.9183462279999999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487</v>
      </c>
      <c r="W133" s="1064"/>
      <c r="X133" s="1064"/>
      <c r="Y133" s="1064"/>
      <c r="Z133" s="1065"/>
      <c r="AA133" s="1066">
        <v>6</v>
      </c>
      <c r="AB133" s="1067"/>
      <c r="AC133" s="1067"/>
      <c r="AD133" s="1067"/>
      <c r="AE133" s="1068"/>
      <c r="AF133" s="1066">
        <v>5.4</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C/EtqwR5XeIQdltnceSOOWTsjLK0YomET1xezYVy5FBV1QVQA8a11eWyUpevg/gxHHwkfZ7qWDLKfKsN8ghQ==" saltValue="85HFezgDbmgg9R9OkMYs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8ffbGTbSzuIoSlADqYfdZBXDFJP4QB3/2lFu3WBrXA57u1Wj7jS2+HwmyTypkdAxG9cs2WyV7j+3gOYZGKFlg==" saltValue="Snz8L1+7g60VZSpC799K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nV4Zsxpu0GXlePvNREBN13H7Xq8F3OV++1L3t0tJxyDCx6ctgJ54nuU+DdSLTYXztDnbaSK69GvxkfUUQeog==" saltValue="htNJjrk0ZNE9qIKQ4HW0C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490</v>
      </c>
      <c r="AL6" s="248"/>
      <c r="AM6" s="248"/>
      <c r="AN6" s="248"/>
    </row>
    <row r="7" spans="1:46" ht="13.5" customHeight="1" x14ac:dyDescent="0.15">
      <c r="A7" s="247"/>
      <c r="AK7" s="250"/>
      <c r="AL7" s="251"/>
      <c r="AM7" s="251"/>
      <c r="AN7" s="252"/>
      <c r="AO7" s="1101" t="s">
        <v>491</v>
      </c>
      <c r="AP7" s="253"/>
      <c r="AQ7" s="254" t="s">
        <v>492</v>
      </c>
      <c r="AR7" s="255"/>
    </row>
    <row r="8" spans="1:46" x14ac:dyDescent="0.15">
      <c r="A8" s="247"/>
      <c r="AK8" s="256"/>
      <c r="AL8" s="257"/>
      <c r="AM8" s="257"/>
      <c r="AN8" s="258"/>
      <c r="AO8" s="1102"/>
      <c r="AP8" s="259" t="s">
        <v>493</v>
      </c>
      <c r="AQ8" s="260" t="s">
        <v>494</v>
      </c>
      <c r="AR8" s="261" t="s">
        <v>495</v>
      </c>
    </row>
    <row r="9" spans="1:46" x14ac:dyDescent="0.15">
      <c r="A9" s="247"/>
      <c r="AK9" s="1103" t="s">
        <v>496</v>
      </c>
      <c r="AL9" s="1104"/>
      <c r="AM9" s="1104"/>
      <c r="AN9" s="1105"/>
      <c r="AO9" s="262">
        <v>17290917</v>
      </c>
      <c r="AP9" s="262">
        <v>85921</v>
      </c>
      <c r="AQ9" s="263">
        <v>69190</v>
      </c>
      <c r="AR9" s="264">
        <v>24.2</v>
      </c>
    </row>
    <row r="10" spans="1:46" ht="13.5" customHeight="1" x14ac:dyDescent="0.15">
      <c r="A10" s="247"/>
      <c r="AK10" s="1103" t="s">
        <v>497</v>
      </c>
      <c r="AL10" s="1104"/>
      <c r="AM10" s="1104"/>
      <c r="AN10" s="1105"/>
      <c r="AO10" s="265">
        <v>80</v>
      </c>
      <c r="AP10" s="265">
        <v>0</v>
      </c>
      <c r="AQ10" s="266">
        <v>1817</v>
      </c>
      <c r="AR10" s="267">
        <v>-100</v>
      </c>
    </row>
    <row r="11" spans="1:46" ht="13.5" customHeight="1" x14ac:dyDescent="0.15">
      <c r="A11" s="247"/>
      <c r="AK11" s="1103" t="s">
        <v>498</v>
      </c>
      <c r="AL11" s="1104"/>
      <c r="AM11" s="1104"/>
      <c r="AN11" s="1105"/>
      <c r="AO11" s="265">
        <v>253516</v>
      </c>
      <c r="AP11" s="265">
        <v>1260</v>
      </c>
      <c r="AQ11" s="266">
        <v>711</v>
      </c>
      <c r="AR11" s="267">
        <v>77.2</v>
      </c>
    </row>
    <row r="12" spans="1:46" ht="13.5" customHeight="1" x14ac:dyDescent="0.15">
      <c r="A12" s="247"/>
      <c r="AK12" s="1103" t="s">
        <v>499</v>
      </c>
      <c r="AL12" s="1104"/>
      <c r="AM12" s="1104"/>
      <c r="AN12" s="1105"/>
      <c r="AO12" s="265" t="s">
        <v>500</v>
      </c>
      <c r="AP12" s="265" t="s">
        <v>500</v>
      </c>
      <c r="AQ12" s="266">
        <v>19</v>
      </c>
      <c r="AR12" s="267" t="s">
        <v>500</v>
      </c>
    </row>
    <row r="13" spans="1:46" ht="13.5" customHeight="1" x14ac:dyDescent="0.15">
      <c r="A13" s="247"/>
      <c r="AK13" s="1103" t="s">
        <v>501</v>
      </c>
      <c r="AL13" s="1104"/>
      <c r="AM13" s="1104"/>
      <c r="AN13" s="1105"/>
      <c r="AO13" s="265">
        <v>418716</v>
      </c>
      <c r="AP13" s="265">
        <v>2081</v>
      </c>
      <c r="AQ13" s="266">
        <v>2094</v>
      </c>
      <c r="AR13" s="267">
        <v>-0.6</v>
      </c>
    </row>
    <row r="14" spans="1:46" ht="13.5" customHeight="1" x14ac:dyDescent="0.15">
      <c r="A14" s="247"/>
      <c r="AK14" s="1103" t="s">
        <v>502</v>
      </c>
      <c r="AL14" s="1104"/>
      <c r="AM14" s="1104"/>
      <c r="AN14" s="1105"/>
      <c r="AO14" s="265">
        <v>457567</v>
      </c>
      <c r="AP14" s="265">
        <v>2274</v>
      </c>
      <c r="AQ14" s="266">
        <v>1351</v>
      </c>
      <c r="AR14" s="267">
        <v>68.3</v>
      </c>
    </row>
    <row r="15" spans="1:46" ht="13.5" customHeight="1" x14ac:dyDescent="0.15">
      <c r="A15" s="247"/>
      <c r="AK15" s="1106" t="s">
        <v>503</v>
      </c>
      <c r="AL15" s="1107"/>
      <c r="AM15" s="1107"/>
      <c r="AN15" s="1108"/>
      <c r="AO15" s="265">
        <v>-1218492</v>
      </c>
      <c r="AP15" s="265">
        <v>-6055</v>
      </c>
      <c r="AQ15" s="266">
        <v>-3935</v>
      </c>
      <c r="AR15" s="267">
        <v>53.9</v>
      </c>
    </row>
    <row r="16" spans="1:46" x14ac:dyDescent="0.15">
      <c r="A16" s="247"/>
      <c r="AK16" s="1106" t="s">
        <v>177</v>
      </c>
      <c r="AL16" s="1107"/>
      <c r="AM16" s="1107"/>
      <c r="AN16" s="1108"/>
      <c r="AO16" s="265">
        <v>17202304</v>
      </c>
      <c r="AP16" s="265">
        <v>85481</v>
      </c>
      <c r="AQ16" s="266">
        <v>71247</v>
      </c>
      <c r="AR16" s="267">
        <v>20</v>
      </c>
    </row>
    <row r="17" spans="1:46" x14ac:dyDescent="0.15">
      <c r="A17" s="247"/>
    </row>
    <row r="18" spans="1:46" x14ac:dyDescent="0.15">
      <c r="A18" s="247"/>
      <c r="AQ18" s="268"/>
      <c r="AR18" s="268"/>
    </row>
    <row r="19" spans="1:46" x14ac:dyDescent="0.15">
      <c r="A19" s="247"/>
      <c r="AK19" s="243" t="s">
        <v>504</v>
      </c>
    </row>
    <row r="20" spans="1:46" x14ac:dyDescent="0.15">
      <c r="A20" s="247"/>
      <c r="AK20" s="269"/>
      <c r="AL20" s="270"/>
      <c r="AM20" s="270"/>
      <c r="AN20" s="271"/>
      <c r="AO20" s="272" t="s">
        <v>505</v>
      </c>
      <c r="AP20" s="273" t="s">
        <v>506</v>
      </c>
      <c r="AQ20" s="274" t="s">
        <v>507</v>
      </c>
      <c r="AR20" s="275"/>
    </row>
    <row r="21" spans="1:46" s="248" customFormat="1" x14ac:dyDescent="0.15">
      <c r="A21" s="276"/>
      <c r="AK21" s="1109" t="s">
        <v>508</v>
      </c>
      <c r="AL21" s="1110"/>
      <c r="AM21" s="1110"/>
      <c r="AN21" s="1111"/>
      <c r="AO21" s="277">
        <v>7.52</v>
      </c>
      <c r="AP21" s="278">
        <v>6.59</v>
      </c>
      <c r="AQ21" s="279">
        <v>0.93</v>
      </c>
      <c r="AS21" s="280"/>
      <c r="AT21" s="276"/>
    </row>
    <row r="22" spans="1:46" s="248" customFormat="1" x14ac:dyDescent="0.15">
      <c r="A22" s="276"/>
      <c r="AK22" s="1109" t="s">
        <v>509</v>
      </c>
      <c r="AL22" s="1110"/>
      <c r="AM22" s="1110"/>
      <c r="AN22" s="1111"/>
      <c r="AO22" s="281">
        <v>98.1</v>
      </c>
      <c r="AP22" s="282">
        <v>99.2</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510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512</v>
      </c>
      <c r="AL29" s="248"/>
      <c r="AM29" s="248"/>
      <c r="AN29" s="248"/>
      <c r="AS29" s="290"/>
    </row>
    <row r="30" spans="1:46" ht="13.5" customHeight="1" x14ac:dyDescent="0.15">
      <c r="A30" s="247"/>
      <c r="AK30" s="250"/>
      <c r="AL30" s="251"/>
      <c r="AM30" s="251"/>
      <c r="AN30" s="252"/>
      <c r="AO30" s="1101" t="s">
        <v>491</v>
      </c>
      <c r="AP30" s="253"/>
      <c r="AQ30" s="254" t="s">
        <v>492</v>
      </c>
      <c r="AR30" s="255"/>
    </row>
    <row r="31" spans="1:46" x14ac:dyDescent="0.15">
      <c r="A31" s="247"/>
      <c r="AK31" s="256"/>
      <c r="AL31" s="257"/>
      <c r="AM31" s="257"/>
      <c r="AN31" s="258"/>
      <c r="AO31" s="1102"/>
      <c r="AP31" s="259" t="s">
        <v>493</v>
      </c>
      <c r="AQ31" s="260" t="s">
        <v>494</v>
      </c>
      <c r="AR31" s="261" t="s">
        <v>495</v>
      </c>
    </row>
    <row r="32" spans="1:46" ht="27" customHeight="1" x14ac:dyDescent="0.15">
      <c r="A32" s="247"/>
      <c r="AK32" s="1117" t="s">
        <v>513</v>
      </c>
      <c r="AL32" s="1118"/>
      <c r="AM32" s="1118"/>
      <c r="AN32" s="1119"/>
      <c r="AO32" s="291">
        <v>11285862</v>
      </c>
      <c r="AP32" s="291">
        <v>56081</v>
      </c>
      <c r="AQ32" s="292">
        <v>37151</v>
      </c>
      <c r="AR32" s="293">
        <v>51</v>
      </c>
    </row>
    <row r="33" spans="1:46" ht="13.5" customHeight="1" x14ac:dyDescent="0.15">
      <c r="A33" s="247"/>
      <c r="AK33" s="1117" t="s">
        <v>514</v>
      </c>
      <c r="AL33" s="1118"/>
      <c r="AM33" s="1118"/>
      <c r="AN33" s="1119"/>
      <c r="AO33" s="291" t="s">
        <v>500</v>
      </c>
      <c r="AP33" s="291" t="s">
        <v>500</v>
      </c>
      <c r="AQ33" s="292">
        <v>1</v>
      </c>
      <c r="AR33" s="293" t="s">
        <v>500</v>
      </c>
    </row>
    <row r="34" spans="1:46" ht="27" customHeight="1" x14ac:dyDescent="0.15">
      <c r="A34" s="247"/>
      <c r="AK34" s="1117" t="s">
        <v>515</v>
      </c>
      <c r="AL34" s="1118"/>
      <c r="AM34" s="1118"/>
      <c r="AN34" s="1119"/>
      <c r="AO34" s="291" t="s">
        <v>500</v>
      </c>
      <c r="AP34" s="291" t="s">
        <v>500</v>
      </c>
      <c r="AQ34" s="292">
        <v>48</v>
      </c>
      <c r="AR34" s="293" t="s">
        <v>500</v>
      </c>
    </row>
    <row r="35" spans="1:46" ht="27" customHeight="1" x14ac:dyDescent="0.15">
      <c r="A35" s="247"/>
      <c r="AK35" s="1117" t="s">
        <v>516</v>
      </c>
      <c r="AL35" s="1118"/>
      <c r="AM35" s="1118"/>
      <c r="AN35" s="1119"/>
      <c r="AO35" s="291">
        <v>1907538</v>
      </c>
      <c r="AP35" s="291">
        <v>9479</v>
      </c>
      <c r="AQ35" s="292">
        <v>8181</v>
      </c>
      <c r="AR35" s="293">
        <v>15.9</v>
      </c>
    </row>
    <row r="36" spans="1:46" ht="27" customHeight="1" x14ac:dyDescent="0.15">
      <c r="A36" s="247"/>
      <c r="AK36" s="1117" t="s">
        <v>517</v>
      </c>
      <c r="AL36" s="1118"/>
      <c r="AM36" s="1118"/>
      <c r="AN36" s="1119"/>
      <c r="AO36" s="291" t="s">
        <v>500</v>
      </c>
      <c r="AP36" s="291" t="s">
        <v>500</v>
      </c>
      <c r="AQ36" s="292">
        <v>473</v>
      </c>
      <c r="AR36" s="293" t="s">
        <v>500</v>
      </c>
    </row>
    <row r="37" spans="1:46" ht="13.5" customHeight="1" x14ac:dyDescent="0.15">
      <c r="A37" s="247"/>
      <c r="AK37" s="1117" t="s">
        <v>518</v>
      </c>
      <c r="AL37" s="1118"/>
      <c r="AM37" s="1118"/>
      <c r="AN37" s="1119"/>
      <c r="AO37" s="291">
        <v>92924</v>
      </c>
      <c r="AP37" s="291">
        <v>462</v>
      </c>
      <c r="AQ37" s="292">
        <v>499</v>
      </c>
      <c r="AR37" s="293">
        <v>-7.4</v>
      </c>
    </row>
    <row r="38" spans="1:46" ht="27" customHeight="1" x14ac:dyDescent="0.15">
      <c r="A38" s="247"/>
      <c r="AK38" s="1120" t="s">
        <v>519</v>
      </c>
      <c r="AL38" s="1121"/>
      <c r="AM38" s="1121"/>
      <c r="AN38" s="1122"/>
      <c r="AO38" s="294" t="s">
        <v>500</v>
      </c>
      <c r="AP38" s="294" t="s">
        <v>500</v>
      </c>
      <c r="AQ38" s="295">
        <v>1</v>
      </c>
      <c r="AR38" s="283" t="s">
        <v>500</v>
      </c>
      <c r="AS38" s="290"/>
    </row>
    <row r="39" spans="1:46" x14ac:dyDescent="0.15">
      <c r="A39" s="247"/>
      <c r="AK39" s="1120" t="s">
        <v>520</v>
      </c>
      <c r="AL39" s="1121"/>
      <c r="AM39" s="1121"/>
      <c r="AN39" s="1122"/>
      <c r="AO39" s="291">
        <v>-1795511</v>
      </c>
      <c r="AP39" s="291">
        <v>-8922</v>
      </c>
      <c r="AQ39" s="292">
        <v>-8269</v>
      </c>
      <c r="AR39" s="293">
        <v>7.9</v>
      </c>
      <c r="AS39" s="290"/>
    </row>
    <row r="40" spans="1:46" ht="27" customHeight="1" x14ac:dyDescent="0.15">
      <c r="A40" s="247"/>
      <c r="AK40" s="1117" t="s">
        <v>521</v>
      </c>
      <c r="AL40" s="1118"/>
      <c r="AM40" s="1118"/>
      <c r="AN40" s="1119"/>
      <c r="AO40" s="291">
        <v>-9149189</v>
      </c>
      <c r="AP40" s="291">
        <v>-45464</v>
      </c>
      <c r="AQ40" s="292">
        <v>-27482</v>
      </c>
      <c r="AR40" s="293">
        <v>65.400000000000006</v>
      </c>
      <c r="AS40" s="290"/>
    </row>
    <row r="41" spans="1:46" x14ac:dyDescent="0.15">
      <c r="A41" s="247"/>
      <c r="AK41" s="1123" t="s">
        <v>287</v>
      </c>
      <c r="AL41" s="1124"/>
      <c r="AM41" s="1124"/>
      <c r="AN41" s="1125"/>
      <c r="AO41" s="291">
        <v>2341624</v>
      </c>
      <c r="AP41" s="291">
        <v>11636</v>
      </c>
      <c r="AQ41" s="292">
        <v>10602</v>
      </c>
      <c r="AR41" s="293">
        <v>9.8000000000000007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522</v>
      </c>
    </row>
    <row r="48" spans="1:46" x14ac:dyDescent="0.15">
      <c r="A48" s="247"/>
      <c r="AK48" s="301" t="s">
        <v>523</v>
      </c>
      <c r="AL48" s="301"/>
      <c r="AM48" s="301"/>
      <c r="AN48" s="301"/>
      <c r="AO48" s="301"/>
      <c r="AP48" s="301"/>
      <c r="AQ48" s="302"/>
      <c r="AR48" s="301"/>
    </row>
    <row r="49" spans="1:44" ht="13.5" customHeight="1" x14ac:dyDescent="0.15">
      <c r="A49" s="247"/>
      <c r="AK49" s="303"/>
      <c r="AL49" s="304"/>
      <c r="AM49" s="1112" t="s">
        <v>491</v>
      </c>
      <c r="AN49" s="1114" t="s">
        <v>524</v>
      </c>
      <c r="AO49" s="1115"/>
      <c r="AP49" s="1115"/>
      <c r="AQ49" s="1115"/>
      <c r="AR49" s="1116"/>
    </row>
    <row r="50" spans="1:44" x14ac:dyDescent="0.15">
      <c r="A50" s="247"/>
      <c r="AK50" s="305"/>
      <c r="AL50" s="306"/>
      <c r="AM50" s="1113"/>
      <c r="AN50" s="307" t="s">
        <v>525</v>
      </c>
      <c r="AO50" s="308" t="s">
        <v>526</v>
      </c>
      <c r="AP50" s="309" t="s">
        <v>527</v>
      </c>
      <c r="AQ50" s="310" t="s">
        <v>528</v>
      </c>
      <c r="AR50" s="311" t="s">
        <v>529</v>
      </c>
    </row>
    <row r="51" spans="1:44" x14ac:dyDescent="0.15">
      <c r="A51" s="247"/>
      <c r="AK51" s="303" t="s">
        <v>530</v>
      </c>
      <c r="AL51" s="304"/>
      <c r="AM51" s="312">
        <v>10425125</v>
      </c>
      <c r="AN51" s="313">
        <v>47890</v>
      </c>
      <c r="AO51" s="314">
        <v>-22.3</v>
      </c>
      <c r="AP51" s="315">
        <v>52191</v>
      </c>
      <c r="AQ51" s="316">
        <v>0.7</v>
      </c>
      <c r="AR51" s="317">
        <v>-23</v>
      </c>
    </row>
    <row r="52" spans="1:44" x14ac:dyDescent="0.15">
      <c r="A52" s="247"/>
      <c r="AK52" s="318"/>
      <c r="AL52" s="319" t="s">
        <v>531</v>
      </c>
      <c r="AM52" s="320">
        <v>5435961</v>
      </c>
      <c r="AN52" s="321">
        <v>24971</v>
      </c>
      <c r="AO52" s="322">
        <v>82.5</v>
      </c>
      <c r="AP52" s="323">
        <v>26807</v>
      </c>
      <c r="AQ52" s="324">
        <v>1.8</v>
      </c>
      <c r="AR52" s="325">
        <v>80.7</v>
      </c>
    </row>
    <row r="53" spans="1:44" x14ac:dyDescent="0.15">
      <c r="A53" s="247"/>
      <c r="AK53" s="303" t="s">
        <v>532</v>
      </c>
      <c r="AL53" s="304"/>
      <c r="AM53" s="312">
        <v>9461291</v>
      </c>
      <c r="AN53" s="313">
        <v>44418</v>
      </c>
      <c r="AO53" s="314">
        <v>-7.2</v>
      </c>
      <c r="AP53" s="315">
        <v>48105</v>
      </c>
      <c r="AQ53" s="316">
        <v>-7.8</v>
      </c>
      <c r="AR53" s="317">
        <v>0.6</v>
      </c>
    </row>
    <row r="54" spans="1:44" x14ac:dyDescent="0.15">
      <c r="A54" s="247"/>
      <c r="AK54" s="318"/>
      <c r="AL54" s="319" t="s">
        <v>531</v>
      </c>
      <c r="AM54" s="320">
        <v>4789757</v>
      </c>
      <c r="AN54" s="321">
        <v>22486</v>
      </c>
      <c r="AO54" s="322">
        <v>-10</v>
      </c>
      <c r="AP54" s="323">
        <v>24072</v>
      </c>
      <c r="AQ54" s="324">
        <v>-10.199999999999999</v>
      </c>
      <c r="AR54" s="325">
        <v>0.2</v>
      </c>
    </row>
    <row r="55" spans="1:44" x14ac:dyDescent="0.15">
      <c r="A55" s="247"/>
      <c r="AK55" s="303" t="s">
        <v>533</v>
      </c>
      <c r="AL55" s="304"/>
      <c r="AM55" s="312">
        <v>10387442</v>
      </c>
      <c r="AN55" s="313">
        <v>49643</v>
      </c>
      <c r="AO55" s="314">
        <v>11.8</v>
      </c>
      <c r="AP55" s="315">
        <v>47446</v>
      </c>
      <c r="AQ55" s="316">
        <v>-1.4</v>
      </c>
      <c r="AR55" s="317">
        <v>13.2</v>
      </c>
    </row>
    <row r="56" spans="1:44" x14ac:dyDescent="0.15">
      <c r="A56" s="247"/>
      <c r="AK56" s="318"/>
      <c r="AL56" s="319" t="s">
        <v>531</v>
      </c>
      <c r="AM56" s="320">
        <v>6466131</v>
      </c>
      <c r="AN56" s="321">
        <v>30903</v>
      </c>
      <c r="AO56" s="322">
        <v>37.4</v>
      </c>
      <c r="AP56" s="323">
        <v>24371</v>
      </c>
      <c r="AQ56" s="324">
        <v>1.2</v>
      </c>
      <c r="AR56" s="325">
        <v>36.200000000000003</v>
      </c>
    </row>
    <row r="57" spans="1:44" x14ac:dyDescent="0.15">
      <c r="A57" s="247"/>
      <c r="AK57" s="303" t="s">
        <v>534</v>
      </c>
      <c r="AL57" s="304"/>
      <c r="AM57" s="312">
        <v>12539019</v>
      </c>
      <c r="AN57" s="313">
        <v>61062</v>
      </c>
      <c r="AO57" s="314">
        <v>23</v>
      </c>
      <c r="AP57" s="315">
        <v>48387</v>
      </c>
      <c r="AQ57" s="316">
        <v>2</v>
      </c>
      <c r="AR57" s="317">
        <v>21</v>
      </c>
    </row>
    <row r="58" spans="1:44" x14ac:dyDescent="0.15">
      <c r="A58" s="247"/>
      <c r="AK58" s="318"/>
      <c r="AL58" s="319" t="s">
        <v>531</v>
      </c>
      <c r="AM58" s="320">
        <v>7578892</v>
      </c>
      <c r="AN58" s="321">
        <v>36907</v>
      </c>
      <c r="AO58" s="322">
        <v>19.399999999999999</v>
      </c>
      <c r="AP58" s="323">
        <v>25592</v>
      </c>
      <c r="AQ58" s="324">
        <v>5</v>
      </c>
      <c r="AR58" s="325">
        <v>14.4</v>
      </c>
    </row>
    <row r="59" spans="1:44" x14ac:dyDescent="0.15">
      <c r="A59" s="247"/>
      <c r="AK59" s="303" t="s">
        <v>535</v>
      </c>
      <c r="AL59" s="304"/>
      <c r="AM59" s="312">
        <v>13262299</v>
      </c>
      <c r="AN59" s="313">
        <v>65902</v>
      </c>
      <c r="AO59" s="314">
        <v>7.9</v>
      </c>
      <c r="AP59" s="315">
        <v>49684</v>
      </c>
      <c r="AQ59" s="316">
        <v>2.7</v>
      </c>
      <c r="AR59" s="317">
        <v>5.2</v>
      </c>
    </row>
    <row r="60" spans="1:44" x14ac:dyDescent="0.15">
      <c r="A60" s="247"/>
      <c r="AK60" s="318"/>
      <c r="AL60" s="319" t="s">
        <v>531</v>
      </c>
      <c r="AM60" s="320">
        <v>9628133</v>
      </c>
      <c r="AN60" s="321">
        <v>47844</v>
      </c>
      <c r="AO60" s="322">
        <v>29.6</v>
      </c>
      <c r="AP60" s="323">
        <v>28303</v>
      </c>
      <c r="AQ60" s="324">
        <v>10.6</v>
      </c>
      <c r="AR60" s="325">
        <v>19</v>
      </c>
    </row>
    <row r="61" spans="1:44" x14ac:dyDescent="0.15">
      <c r="A61" s="247"/>
      <c r="AK61" s="303" t="s">
        <v>536</v>
      </c>
      <c r="AL61" s="326"/>
      <c r="AM61" s="312">
        <v>11215035</v>
      </c>
      <c r="AN61" s="313">
        <v>53783</v>
      </c>
      <c r="AO61" s="314">
        <v>2.6</v>
      </c>
      <c r="AP61" s="315">
        <v>49163</v>
      </c>
      <c r="AQ61" s="327">
        <v>-0.8</v>
      </c>
      <c r="AR61" s="317">
        <v>3.4</v>
      </c>
    </row>
    <row r="62" spans="1:44" x14ac:dyDescent="0.15">
      <c r="A62" s="247"/>
      <c r="AK62" s="318"/>
      <c r="AL62" s="319" t="s">
        <v>531</v>
      </c>
      <c r="AM62" s="320">
        <v>6779775</v>
      </c>
      <c r="AN62" s="321">
        <v>32622</v>
      </c>
      <c r="AO62" s="322">
        <v>31.8</v>
      </c>
      <c r="AP62" s="323">
        <v>25829</v>
      </c>
      <c r="AQ62" s="324">
        <v>1.7</v>
      </c>
      <c r="AR62" s="325">
        <v>30.1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6EQOYfaqRPkljzTiaTcZUDuYkrv4AMm2EbkmZW4wpeT+u166AySYY6A29BZ1eOHATdBZzwTTKSFFFaOs3zJmg==" saltValue="/b5ipq5W29OmSUvDbs4i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488</v>
      </c>
    </row>
    <row r="121" spans="125:125" ht="13.5" hidden="1" customHeight="1" x14ac:dyDescent="0.15">
      <c r="DU121" s="241"/>
    </row>
  </sheetData>
  <sheetProtection algorithmName="SHA-512" hashValue="oQ1b6fW9ciF3sH6aFhKF5PUWg7M93xZAI6gZsYBTSR41/hPhjiATVlFRnoldll8XZcVoKEr4zZA+y5mX2kgBTw==" saltValue="iOkwWib7ZQVyx49XH+b0V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488</v>
      </c>
    </row>
  </sheetData>
  <sheetProtection algorithmName="SHA-512" hashValue="h6Xem4B+dQrZsE9yHD7k4m0hN7BtqGzDwFwq2N4zhxan46lNqq0mFi1f1g+RaX9YuhN3GxJ3JrJlZwTujN+k5w==" saltValue="ZW2g8zOy7FfvnXBw+BvF2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26" t="s">
        <v>3</v>
      </c>
      <c r="D47" s="1126"/>
      <c r="E47" s="1127"/>
      <c r="F47" s="11">
        <v>7.21</v>
      </c>
      <c r="G47" s="12">
        <v>9.2799999999999994</v>
      </c>
      <c r="H47" s="12">
        <v>13.59</v>
      </c>
      <c r="I47" s="12">
        <v>14.48</v>
      </c>
      <c r="J47" s="13">
        <v>14.32</v>
      </c>
    </row>
    <row r="48" spans="2:10" ht="57.75" customHeight="1" x14ac:dyDescent="0.15">
      <c r="B48" s="14"/>
      <c r="C48" s="1128" t="s">
        <v>4</v>
      </c>
      <c r="D48" s="1128"/>
      <c r="E48" s="1129"/>
      <c r="F48" s="15">
        <v>4.4400000000000004</v>
      </c>
      <c r="G48" s="16">
        <v>7.85</v>
      </c>
      <c r="H48" s="16">
        <v>4.76</v>
      </c>
      <c r="I48" s="16">
        <v>6.4</v>
      </c>
      <c r="J48" s="17">
        <v>5.1100000000000003</v>
      </c>
    </row>
    <row r="49" spans="2:10" ht="57.75" customHeight="1" thickBot="1" x14ac:dyDescent="0.2">
      <c r="B49" s="18"/>
      <c r="C49" s="1130" t="s">
        <v>5</v>
      </c>
      <c r="D49" s="1130"/>
      <c r="E49" s="1131"/>
      <c r="F49" s="19" t="s">
        <v>543</v>
      </c>
      <c r="G49" s="20">
        <v>5.93</v>
      </c>
      <c r="H49" s="20">
        <v>0.73</v>
      </c>
      <c r="I49" s="20">
        <v>3.14</v>
      </c>
      <c r="J49" s="21" t="s">
        <v>544</v>
      </c>
    </row>
    <row r="50" spans="2:10" x14ac:dyDescent="0.15"/>
  </sheetData>
  <sheetProtection algorithmName="SHA-512" hashValue="AG0PlbZPCW+JFn/9a7Vm5qgNjg88jCmULGw7UpTrL66tybLC1H3ZLJcPMpyxTeF9gM9vfsmk3Q0QeldXm7kOWg==" saltValue="ysV1wyM4UY13rhTRS9F9k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ｵｶﾀﾞ ﾄｼﾉﾘ</cp:lastModifiedBy>
  <cp:lastPrinted>2026-03-16T03:33:10Z</cp:lastPrinted>
  <dcterms:created xsi:type="dcterms:W3CDTF">2026-02-23T08:28:20Z</dcterms:created>
  <dcterms:modified xsi:type="dcterms:W3CDTF">2026-03-23T04:14:38Z</dcterms:modified>
  <cp:category/>
</cp:coreProperties>
</file>