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3EC57ACD-D484-4286-AAC5-6855A91B5380}" xr6:coauthVersionLast="36" xr6:coauthVersionMax="36" xr10:uidLastSave="{00000000-0000-0000-0000-000000000000}"/>
  <bookViews>
    <workbookView xWindow="0" yWindow="0" windowWidth="20490" windowHeight="7455" activeTab="1" xr2:uid="{00000000-000D-0000-FFFF-FFFF00000000}"/>
  </bookViews>
  <sheets>
    <sheet name="ご利用にあたって" sheetId="5" r:id="rId1"/>
    <sheet name="計算シート" sheetId="2" r:id="rId2"/>
    <sheet name="計算シート (年間)" sheetId="4" r:id="rId3"/>
    <sheet name="【記入例】計算シート" sheetId="10" r:id="rId4"/>
    <sheet name="【記入例】計算シート (年間)" sheetId="11" r:id="rId5"/>
  </sheets>
  <definedNames>
    <definedName name="_xlnm.Print_Area" localSheetId="3">【記入例】計算シート!$A$1:$K$30</definedName>
    <definedName name="_xlnm.Print_Area" localSheetId="4">'【記入例】計算シート (年間)'!$A$1:$T$34</definedName>
    <definedName name="_xlnm.Print_Area" localSheetId="0">ご利用にあたって!$A$1:$I$38</definedName>
    <definedName name="_xlnm.Print_Area" localSheetId="1">計算シート!$A$1:$K$30</definedName>
    <definedName name="_xlnm.Print_Area" localSheetId="2">'計算シート (年間)'!$A$1:$T$34</definedName>
  </definedNames>
  <calcPr calcId="191029"/>
</workbook>
</file>

<file path=xl/calcChain.xml><?xml version="1.0" encoding="utf-8"?>
<calcChain xmlns="http://schemas.openxmlformats.org/spreadsheetml/2006/main">
  <c r="G24" i="2" l="1"/>
  <c r="H23" i="2"/>
  <c r="H22" i="2"/>
  <c r="Q28" i="11" l="1"/>
  <c r="P28" i="11"/>
  <c r="O28" i="11"/>
  <c r="N28" i="11"/>
  <c r="M28" i="11"/>
  <c r="L28" i="11"/>
  <c r="K28" i="11"/>
  <c r="J28" i="11"/>
  <c r="I28" i="11"/>
  <c r="H28" i="11"/>
  <c r="G28" i="11"/>
  <c r="F28" i="11"/>
  <c r="R28" i="11" s="1"/>
  <c r="R27" i="11"/>
  <c r="R26" i="11"/>
  <c r="N19" i="11"/>
  <c r="J19" i="11"/>
  <c r="F19" i="11"/>
  <c r="W18" i="11"/>
  <c r="R18" i="11"/>
  <c r="W17" i="11"/>
  <c r="R17" i="11"/>
  <c r="W16" i="11"/>
  <c r="R16" i="11"/>
  <c r="W15" i="11"/>
  <c r="R15" i="11"/>
  <c r="W14" i="11"/>
  <c r="R14" i="11"/>
  <c r="W13" i="11"/>
  <c r="W26" i="11" s="1"/>
  <c r="R13" i="11"/>
  <c r="G24" i="10"/>
  <c r="M14" i="10"/>
  <c r="H14" i="10" s="1"/>
  <c r="M13" i="10"/>
  <c r="H13" i="10" s="1"/>
  <c r="M12" i="10"/>
  <c r="H12" i="10" s="1"/>
  <c r="M11" i="10"/>
  <c r="H11" i="10" s="1"/>
  <c r="M10" i="10"/>
  <c r="H10" i="10" s="1"/>
  <c r="M9" i="10"/>
  <c r="M23" i="10" s="1"/>
  <c r="H23" i="10" s="1"/>
  <c r="G28" i="4"/>
  <c r="H28" i="4"/>
  <c r="I28" i="4"/>
  <c r="J28" i="4"/>
  <c r="K28" i="4"/>
  <c r="L28" i="4"/>
  <c r="M28" i="4"/>
  <c r="N28" i="4"/>
  <c r="O28" i="4"/>
  <c r="P28" i="4"/>
  <c r="Q28" i="4"/>
  <c r="F28" i="4"/>
  <c r="H24" i="2"/>
  <c r="R19" i="11" l="1"/>
  <c r="Q22" i="11" s="1"/>
  <c r="O29" i="11"/>
  <c r="K29" i="11"/>
  <c r="G29" i="11"/>
  <c r="L29" i="11"/>
  <c r="N29" i="11"/>
  <c r="J29" i="11"/>
  <c r="F29" i="11"/>
  <c r="Q29" i="11"/>
  <c r="M29" i="11"/>
  <c r="I29" i="11"/>
  <c r="P29" i="11"/>
  <c r="H29" i="11"/>
  <c r="G19" i="11"/>
  <c r="K19" i="11"/>
  <c r="O19" i="11"/>
  <c r="H19" i="11"/>
  <c r="L19" i="11"/>
  <c r="P19" i="11"/>
  <c r="I19" i="11"/>
  <c r="M19" i="11"/>
  <c r="Q19" i="11"/>
  <c r="M22" i="10"/>
  <c r="H22" i="10" s="1"/>
  <c r="D26" i="10" s="1"/>
  <c r="M24" i="10"/>
  <c r="H24" i="10" s="1"/>
  <c r="H9" i="10"/>
  <c r="H15" i="10" s="1"/>
  <c r="D26" i="2"/>
  <c r="Q32" i="11" l="1"/>
  <c r="R29" i="11"/>
  <c r="R27" i="4" l="1"/>
  <c r="R26" i="4"/>
  <c r="R28" i="4" l="1"/>
  <c r="W13" i="4"/>
  <c r="W26" i="4" s="1"/>
  <c r="M9" i="2"/>
  <c r="Q29" i="4" l="1"/>
  <c r="J29" i="4"/>
  <c r="N29" i="4"/>
  <c r="F29" i="4"/>
  <c r="G29" i="4"/>
  <c r="K29" i="4"/>
  <c r="O29" i="4"/>
  <c r="M29" i="4"/>
  <c r="H29" i="4"/>
  <c r="L29" i="4"/>
  <c r="P29" i="4"/>
  <c r="I29" i="4"/>
  <c r="M23" i="2"/>
  <c r="M24" i="2"/>
  <c r="M22" i="2"/>
  <c r="W14" i="4"/>
  <c r="M10" i="2"/>
  <c r="Q32" i="4" l="1"/>
  <c r="R29" i="4"/>
  <c r="W18" i="4" l="1"/>
  <c r="W17" i="4"/>
  <c r="W16" i="4"/>
  <c r="W15" i="4"/>
  <c r="M14" i="2"/>
  <c r="M13" i="2"/>
  <c r="M12" i="2"/>
  <c r="M11" i="2"/>
  <c r="H14" i="2" l="1"/>
  <c r="H11" i="2"/>
  <c r="H12" i="2"/>
  <c r="H13" i="2"/>
  <c r="H9" i="2"/>
  <c r="R14" i="4" l="1"/>
  <c r="R15" i="4"/>
  <c r="R16" i="4"/>
  <c r="R17" i="4"/>
  <c r="R18" i="4"/>
  <c r="R13" i="4"/>
  <c r="Q19" i="4"/>
  <c r="F19" i="4" l="1"/>
  <c r="G19" i="4"/>
  <c r="J19" i="4"/>
  <c r="N19" i="4"/>
  <c r="K19" i="4"/>
  <c r="O19" i="4"/>
  <c r="I19" i="4"/>
  <c r="L19" i="4"/>
  <c r="P19" i="4"/>
  <c r="H19" i="4"/>
  <c r="M19" i="4"/>
  <c r="R19" i="4"/>
  <c r="Q22" i="4" s="1"/>
  <c r="H10" i="2"/>
  <c r="H15" i="2" l="1"/>
</calcChain>
</file>

<file path=xl/sharedStrings.xml><?xml version="1.0" encoding="utf-8"?>
<sst xmlns="http://schemas.openxmlformats.org/spreadsheetml/2006/main" count="196" uniqueCount="55">
  <si>
    <t>CO2排出量</t>
    <rPh sb="3" eb="5">
      <t>ハイシュツ</t>
    </rPh>
    <rPh sb="5" eb="6">
      <t>リョウ</t>
    </rPh>
    <phoneticPr fontId="1"/>
  </si>
  <si>
    <t>kg</t>
    <phoneticPr fontId="1"/>
  </si>
  <si>
    <t>単位</t>
    <rPh sb="0" eb="2">
      <t>タンイ</t>
    </rPh>
    <phoneticPr fontId="1"/>
  </si>
  <si>
    <t>エネルギー使用量</t>
    <rPh sb="5" eb="8">
      <t>シヨウリョウ</t>
    </rPh>
    <phoneticPr fontId="1"/>
  </si>
  <si>
    <t>m3</t>
    <phoneticPr fontId="1"/>
  </si>
  <si>
    <t>灯油</t>
    <rPh sb="0" eb="2">
      <t>トウユ</t>
    </rPh>
    <phoneticPr fontId="1"/>
  </si>
  <si>
    <t>軽油</t>
    <rPh sb="0" eb="2">
      <t>ケイユ</t>
    </rPh>
    <phoneticPr fontId="1"/>
  </si>
  <si>
    <t>ガソリン</t>
    <phoneticPr fontId="1"/>
  </si>
  <si>
    <t>l(ﾘｯﾄﾙ)</t>
    <phoneticPr fontId="1"/>
  </si>
  <si>
    <t>都市ガス</t>
    <rPh sb="0" eb="2">
      <t>トシ</t>
    </rPh>
    <phoneticPr fontId="1"/>
  </si>
  <si>
    <t>１月</t>
    <rPh sb="1" eb="2">
      <t>ガツ</t>
    </rPh>
    <phoneticPr fontId="1"/>
  </si>
  <si>
    <t>２月</t>
  </si>
  <si>
    <t>３月</t>
  </si>
  <si>
    <t>４月</t>
  </si>
  <si>
    <t>５月</t>
  </si>
  <si>
    <t>６月</t>
  </si>
  <si>
    <t>７月</t>
  </si>
  <si>
    <t>８月</t>
  </si>
  <si>
    <t>９月</t>
  </si>
  <si>
    <t>１０月</t>
  </si>
  <si>
    <t>１１月</t>
  </si>
  <si>
    <t>１２月</t>
  </si>
  <si>
    <t>【二酸化炭素排出係数】</t>
    <rPh sb="1" eb="4">
      <t>ニサンカ</t>
    </rPh>
    <rPh sb="4" eb="6">
      <t>タンソ</t>
    </rPh>
    <rPh sb="6" eb="8">
      <t>ハイシュツ</t>
    </rPh>
    <rPh sb="8" eb="10">
      <t>ケイスウ</t>
    </rPh>
    <phoneticPr fontId="1"/>
  </si>
  <si>
    <t>kg-CO2</t>
    <phoneticPr fontId="1"/>
  </si>
  <si>
    <t>CO2排出量合計</t>
    <rPh sb="3" eb="5">
      <t>ハイシュツ</t>
    </rPh>
    <rPh sb="5" eb="6">
      <t>リョウ</t>
    </rPh>
    <rPh sb="6" eb="7">
      <t>ゴウ</t>
    </rPh>
    <rPh sb="7" eb="8">
      <t>ケイ</t>
    </rPh>
    <phoneticPr fontId="1"/>
  </si>
  <si>
    <t>　年</t>
    <phoneticPr fontId="1"/>
  </si>
  <si>
    <t>kg-CO2</t>
    <phoneticPr fontId="1"/>
  </si>
  <si>
    <t>ー</t>
    <phoneticPr fontId="1"/>
  </si>
  <si>
    <t>本計算シートのご利用にあたって</t>
    <rPh sb="0" eb="3">
      <t>ホンケイサン</t>
    </rPh>
    <rPh sb="8" eb="10">
      <t>リヨウ</t>
    </rPh>
    <phoneticPr fontId="1"/>
  </si>
  <si>
    <t>プロパンガス
（LPG）</t>
    <phoneticPr fontId="1"/>
  </si>
  <si>
    <t>kWh</t>
    <phoneticPr fontId="1"/>
  </si>
  <si>
    <t>家庭向け ＣＯ２排出量計算シート</t>
    <rPh sb="0" eb="2">
      <t>カテイ</t>
    </rPh>
    <rPh sb="2" eb="3">
      <t>ム</t>
    </rPh>
    <rPh sb="8" eb="10">
      <t>ハイシュツ</t>
    </rPh>
    <rPh sb="10" eb="11">
      <t>リョウ</t>
    </rPh>
    <rPh sb="11" eb="13">
      <t>ケイサン</t>
    </rPh>
    <phoneticPr fontId="1"/>
  </si>
  <si>
    <t>家庭向け 年間ＣＯ２排出量計算シート</t>
    <rPh sb="0" eb="2">
      <t>カテイ</t>
    </rPh>
    <rPh sb="2" eb="3">
      <t>ム</t>
    </rPh>
    <rPh sb="5" eb="7">
      <t>ネンカン</t>
    </rPh>
    <rPh sb="10" eb="12">
      <t>ハイシュツ</t>
    </rPh>
    <rPh sb="12" eb="13">
      <t>リョウ</t>
    </rPh>
    <rPh sb="13" eb="15">
      <t>ケイサン</t>
    </rPh>
    <phoneticPr fontId="1"/>
  </si>
  <si>
    <t>エネルギー使用量</t>
    <rPh sb="5" eb="7">
      <t>シヨウ</t>
    </rPh>
    <rPh sb="7" eb="8">
      <t>リョウ</t>
    </rPh>
    <phoneticPr fontId="1"/>
  </si>
  <si>
    <t>電気
（買電量）</t>
    <rPh sb="0" eb="2">
      <t>デンキ</t>
    </rPh>
    <rPh sb="4" eb="7">
      <t>バイデンリョウ</t>
    </rPh>
    <phoneticPr fontId="1"/>
  </si>
  <si>
    <t>発電量</t>
    <rPh sb="0" eb="3">
      <t>ハツデンリョウ</t>
    </rPh>
    <phoneticPr fontId="1"/>
  </si>
  <si>
    <t>売電量</t>
    <rPh sb="0" eb="2">
      <t>バイデン</t>
    </rPh>
    <rPh sb="2" eb="3">
      <t>リョウ</t>
    </rPh>
    <phoneticPr fontId="1"/>
  </si>
  <si>
    <t>自家消費量</t>
    <rPh sb="0" eb="2">
      <t>ジカ</t>
    </rPh>
    <rPh sb="2" eb="4">
      <t>ショウヒ</t>
    </rPh>
    <rPh sb="4" eb="5">
      <t>リョウ</t>
    </rPh>
    <phoneticPr fontId="1"/>
  </si>
  <si>
    <t>項目</t>
    <rPh sb="0" eb="2">
      <t>コウモク</t>
    </rPh>
    <phoneticPr fontId="1"/>
  </si>
  <si>
    <t>エネルギー項目</t>
    <rPh sb="5" eb="7">
      <t>コウモク</t>
    </rPh>
    <phoneticPr fontId="1"/>
  </si>
  <si>
    <t>電気（買電量）</t>
    <rPh sb="0" eb="2">
      <t>デンキ</t>
    </rPh>
    <rPh sb="3" eb="5">
      <t>バイデン</t>
    </rPh>
    <rPh sb="5" eb="6">
      <t>リョウ</t>
    </rPh>
    <phoneticPr fontId="1"/>
  </si>
  <si>
    <t>年間CO2排出量</t>
    <rPh sb="0" eb="2">
      <t>ネンカン</t>
    </rPh>
    <rPh sb="5" eb="7">
      <t>ハイシュツ</t>
    </rPh>
    <rPh sb="7" eb="8">
      <t>リョウ</t>
    </rPh>
    <phoneticPr fontId="1"/>
  </si>
  <si>
    <t>発電量等</t>
    <rPh sb="0" eb="2">
      <t>ハツデン</t>
    </rPh>
    <rPh sb="2" eb="3">
      <t>リョウ</t>
    </rPh>
    <rPh sb="3" eb="4">
      <t>トウ</t>
    </rPh>
    <phoneticPr fontId="1"/>
  </si>
  <si>
    <t>ご家庭の年間ＣＯ２排出量を，エネルギー使用量から計算できます。</t>
    <rPh sb="1" eb="3">
      <t>カテイ</t>
    </rPh>
    <rPh sb="4" eb="6">
      <t>ネンカン</t>
    </rPh>
    <rPh sb="9" eb="12">
      <t>ハイシュツリョウ</t>
    </rPh>
    <rPh sb="19" eb="22">
      <t>シヨウリョウ</t>
    </rPh>
    <rPh sb="24" eb="26">
      <t>ケイサン</t>
    </rPh>
    <phoneticPr fontId="1"/>
  </si>
  <si>
    <t>エネルギー使用量等を指定単位で入力してください。</t>
    <rPh sb="5" eb="8">
      <t>シヨウリョウ</t>
    </rPh>
    <rPh sb="8" eb="9">
      <t>トウ</t>
    </rPh>
    <rPh sb="10" eb="12">
      <t>シテイ</t>
    </rPh>
    <rPh sb="12" eb="14">
      <t>タンイ</t>
    </rPh>
    <rPh sb="15" eb="17">
      <t>ニュウリョク</t>
    </rPh>
    <phoneticPr fontId="1"/>
  </si>
  <si>
    <t>太陽光発電等の再エネ設備を使用している場合は，下表も入力してください。</t>
    <phoneticPr fontId="1"/>
  </si>
  <si>
    <t>　　ご家庭からのＣＯ２排出量を，エネルギー使用量等から計算できます。</t>
    <rPh sb="3" eb="5">
      <t>カテイ</t>
    </rPh>
    <rPh sb="11" eb="14">
      <t>ハイシュツリョウ</t>
    </rPh>
    <rPh sb="21" eb="24">
      <t>シヨウリョウ</t>
    </rPh>
    <rPh sb="24" eb="25">
      <t>トウ</t>
    </rPh>
    <rPh sb="27" eb="29">
      <t>ケイサン</t>
    </rPh>
    <phoneticPr fontId="1"/>
  </si>
  <si>
    <t>　　各項目に指定単位で入力してください。</t>
    <rPh sb="2" eb="3">
      <t>カク</t>
    </rPh>
    <rPh sb="3" eb="5">
      <t>コウモク</t>
    </rPh>
    <phoneticPr fontId="1"/>
  </si>
  <si>
    <t>　②太陽光発電等の再エネ設備を使用している場合は，下表も入力してください。</t>
    <rPh sb="2" eb="5">
      <t>タイヨウコウ</t>
    </rPh>
    <rPh sb="5" eb="7">
      <t>ハツデン</t>
    </rPh>
    <rPh sb="7" eb="8">
      <t>トウ</t>
    </rPh>
    <rPh sb="9" eb="10">
      <t>サイ</t>
    </rPh>
    <rPh sb="12" eb="14">
      <t>セツビ</t>
    </rPh>
    <rPh sb="15" eb="17">
      <t>シヨウ</t>
    </rPh>
    <rPh sb="21" eb="23">
      <t>バアイ</t>
    </rPh>
    <rPh sb="25" eb="27">
      <t>カヒョウ</t>
    </rPh>
    <rPh sb="28" eb="30">
      <t>ニュウリョク</t>
    </rPh>
    <phoneticPr fontId="1"/>
  </si>
  <si>
    <t>　①エネルギー使用量を入力してください。</t>
    <rPh sb="11" eb="13">
      <t>ニュウリョク</t>
    </rPh>
    <phoneticPr fontId="1"/>
  </si>
  <si>
    <t>CO2削減効果</t>
    <rPh sb="3" eb="5">
      <t>サクゲン</t>
    </rPh>
    <rPh sb="5" eb="7">
      <t>コウカ</t>
    </rPh>
    <phoneticPr fontId="1"/>
  </si>
  <si>
    <t>再エネによるCO2削減効果</t>
    <rPh sb="0" eb="1">
      <t>サイ</t>
    </rPh>
    <rPh sb="9" eb="11">
      <t>サクゲン</t>
    </rPh>
    <rPh sb="11" eb="13">
      <t>コウカ</t>
    </rPh>
    <phoneticPr fontId="1"/>
  </si>
  <si>
    <r>
      <t xml:space="preserve">　本計算シートでは，ご家庭からのCO2排出量を簡単に算出することができます。
　本計算シートの計算結果は，必ずしも正確なCO2排出量ではありませんのでご了承ください。
</t>
    </r>
    <r>
      <rPr>
        <b/>
        <sz val="12"/>
        <rFont val="BIZ UDP明朝 Medium"/>
        <family val="1"/>
        <charset val="128"/>
      </rPr>
      <t>　【CO2排出量の算定について】</t>
    </r>
    <r>
      <rPr>
        <sz val="12"/>
        <rFont val="BIZ UDP明朝 Medium"/>
        <family val="1"/>
        <charset val="128"/>
      </rPr>
      <t xml:space="preserve">
●「電気」のCO2排出量　＝　電気使用量×単位使用量当たりの排出量
● その他のエネルギーのCO2排出量　＝　燃料使用量×単位使用量当たりの発熱量×単位発熱量当たりの炭素排出量×４４／１２
　使用している発熱量及び排出量は，環境省「算定・報告・公表制度における算定方法・排出係数一覧」から引用しています。「電気」の項目のCO2排出量については，環境省「電気事業者別排出係数一覧」より令和３年度（2021年度）の中国電力㈱の排出係数を使用して計算しています。
　上記の係数等は変動しますので，計算結果はCO2排出量の目安としてください。
（参考：環境省 https://ghg-santeikohyo.env.go.jp/calc)
</t>
    </r>
    <r>
      <rPr>
        <b/>
        <sz val="12"/>
        <rFont val="BIZ UDP明朝 Medium"/>
        <family val="1"/>
        <charset val="128"/>
      </rPr>
      <t>　【再生可能エネルギー発電量による削減量の算定について】</t>
    </r>
    <r>
      <rPr>
        <sz val="12"/>
        <rFont val="BIZ UDP明朝 Medium"/>
        <family val="1"/>
        <charset val="128"/>
      </rPr>
      <t xml:space="preserve">
　再生可能エネルギーで発電した電力を自家消費すると，それだけ電力会社の火力発電等による電力の買電を減らすことにつながります。
　本計算シートでは，再エネ発電によるCO2削減量を，上記の中国電力㈱CO2排出係数を用いて計算しています。
　発電量のうち，自家消費によるCO2削減量は，「CO2排出量」の内数です。</t>
    </r>
    <rPh sb="466" eb="468">
      <t>ハツデン</t>
    </rPh>
    <rPh sb="470" eb="472">
      <t>デンリョク</t>
    </rPh>
    <rPh sb="473" eb="475">
      <t>ジカ</t>
    </rPh>
    <rPh sb="475" eb="477">
      <t>ショウヒ</t>
    </rPh>
    <rPh sb="485" eb="487">
      <t>デンリョク</t>
    </rPh>
    <rPh sb="487" eb="489">
      <t>カイシャ</t>
    </rPh>
    <rPh sb="490" eb="492">
      <t>カリョク</t>
    </rPh>
    <rPh sb="492" eb="494">
      <t>ハツデン</t>
    </rPh>
    <rPh sb="494" eb="495">
      <t>トウ</t>
    </rPh>
    <rPh sb="498" eb="500">
      <t>デンリョク</t>
    </rPh>
    <rPh sb="501" eb="503">
      <t>バイデン</t>
    </rPh>
    <rPh sb="504" eb="505">
      <t>ヘ</t>
    </rPh>
    <rPh sb="519" eb="520">
      <t>ホン</t>
    </rPh>
    <rPh sb="520" eb="522">
      <t>ケイサン</t>
    </rPh>
    <rPh sb="528" eb="529">
      <t>サイ</t>
    </rPh>
    <rPh sb="531" eb="533">
      <t>ハツデン</t>
    </rPh>
    <rPh sb="539" eb="542">
      <t>サクゲンリョウ</t>
    </rPh>
    <rPh sb="544" eb="546">
      <t>ジョウキ</t>
    </rPh>
    <rPh sb="547" eb="549">
      <t>チュウゴク</t>
    </rPh>
    <rPh sb="549" eb="551">
      <t>デンリョク</t>
    </rPh>
    <rPh sb="555" eb="557">
      <t>ハイシュツ</t>
    </rPh>
    <rPh sb="557" eb="559">
      <t>ケイスウ</t>
    </rPh>
    <rPh sb="560" eb="561">
      <t>モチ</t>
    </rPh>
    <rPh sb="563" eb="565">
      <t>ケイサン</t>
    </rPh>
    <rPh sb="573" eb="576">
      <t>ハツデンリョウ</t>
    </rPh>
    <rPh sb="580" eb="582">
      <t>ジカ</t>
    </rPh>
    <rPh sb="582" eb="584">
      <t>ショウヒ</t>
    </rPh>
    <rPh sb="590" eb="593">
      <t>サクゲンリョウ</t>
    </rPh>
    <rPh sb="599" eb="602">
      <t>ハイシュツリョウ</t>
    </rPh>
    <rPh sb="604" eb="606">
      <t>ウチスウ</t>
    </rPh>
    <phoneticPr fontId="1"/>
  </si>
  <si>
    <t>使用量
年間合計</t>
    <rPh sb="0" eb="3">
      <t>シヨウリョウ</t>
    </rPh>
    <rPh sb="4" eb="6">
      <t>ネンカン</t>
    </rPh>
    <rPh sb="6" eb="8">
      <t>ゴウケイ</t>
    </rPh>
    <phoneticPr fontId="1"/>
  </si>
  <si>
    <t>発電量等
年間合計</t>
    <rPh sb="0" eb="3">
      <t>ハツデンリョウ</t>
    </rPh>
    <rPh sb="3" eb="4">
      <t>トウ</t>
    </rPh>
    <rPh sb="5" eb="7">
      <t>ネンカン</t>
    </rPh>
    <rPh sb="7" eb="9">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</si>
</sst>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yyyy/m"/>
    <numFmt numFmtId="178" formatCode="#,##0_ "/>
    <numFmt numFmtId="179" formatCode="#,##0_ &quot;t-CO2&quot;"/>
    <numFmt numFmtId="180" formatCode="#,##0_ &quot;kg-CO2&quot;"/>
    <numFmt numFmtId="181" formatCode="0.000"/>
    <numFmt numFmtId="182" formatCode="0.00_ "/>
    <numFmt numFmtId="183" formatCode="#,##0.0"/>
    <numFmt numFmtId="184" formatCode="#,##0.0_ &quot;kg-CO2&quot;"/>
  </numFmts>
  <fonts count="33" x14ac:knownFonts="1">
    <font>
      <sz val="11"/>
      <name val="ＭＳ Ｐゴシック"/>
      <family val="3"/>
      <charset val="128"/>
    </font>
    <font>
      <sz val="6"/>
      <name val="ＭＳ Ｐゴシック"/>
      <family val="3"/>
      <charset val="128"/>
    </font>
    <font>
      <sz val="10"/>
      <name val="ＭＳ Ｐゴシック"/>
      <family val="3"/>
      <charset val="128"/>
    </font>
    <font>
      <sz val="12"/>
      <color theme="1"/>
      <name val="BIZ UDPゴシック"/>
      <family val="3"/>
      <charset val="128"/>
    </font>
    <font>
      <b/>
      <sz val="16"/>
      <color theme="0"/>
      <name val="BIZ UDPゴシック"/>
      <family val="3"/>
      <charset val="128"/>
    </font>
    <font>
      <sz val="11"/>
      <name val="BIZ UDPゴシック"/>
      <family val="3"/>
      <charset val="128"/>
    </font>
    <font>
      <sz val="10"/>
      <name val="BIZ UDPゴシック"/>
      <family val="3"/>
      <charset val="128"/>
    </font>
    <font>
      <sz val="9"/>
      <color theme="1"/>
      <name val="BIZ UDPゴシック"/>
      <family val="3"/>
      <charset val="128"/>
    </font>
    <font>
      <sz val="9"/>
      <color theme="0"/>
      <name val="BIZ UDPゴシック"/>
      <family val="3"/>
      <charset val="128"/>
    </font>
    <font>
      <sz val="10"/>
      <color theme="0"/>
      <name val="BIZ UDPゴシック"/>
      <family val="3"/>
      <charset val="128"/>
    </font>
    <font>
      <sz val="10"/>
      <color theme="1"/>
      <name val="BIZ UDPゴシック"/>
      <family val="3"/>
      <charset val="128"/>
    </font>
    <font>
      <b/>
      <sz val="9"/>
      <color theme="1"/>
      <name val="BIZ UDPゴシック"/>
      <family val="3"/>
      <charset val="128"/>
    </font>
    <font>
      <sz val="14"/>
      <color theme="1"/>
      <name val="BIZ UDPゴシック"/>
      <family val="3"/>
      <charset val="128"/>
    </font>
    <font>
      <sz val="20"/>
      <color theme="1"/>
      <name val="BIZ UDPゴシック"/>
      <family val="3"/>
      <charset val="128"/>
    </font>
    <font>
      <b/>
      <sz val="14"/>
      <color theme="1"/>
      <name val="BIZ UDPゴシック"/>
      <family val="3"/>
      <charset val="128"/>
    </font>
    <font>
      <b/>
      <sz val="14"/>
      <name val="BIZ UDPゴシック"/>
      <family val="3"/>
      <charset val="128"/>
    </font>
    <font>
      <b/>
      <sz val="20"/>
      <name val="BIZ UDPゴシック"/>
      <family val="3"/>
      <charset val="128"/>
    </font>
    <font>
      <sz val="11"/>
      <name val="ＭＳ Ｐゴシック"/>
      <family val="3"/>
      <charset val="128"/>
    </font>
    <font>
      <sz val="18"/>
      <name val="BIZ UDPゴシック"/>
      <family val="3"/>
      <charset val="128"/>
    </font>
    <font>
      <sz val="14"/>
      <name val="BIZ UDPゴシック"/>
      <family val="3"/>
      <charset val="128"/>
    </font>
    <font>
      <b/>
      <sz val="10"/>
      <color rgb="FFFF0000"/>
      <name val="BIZ UDPゴシック"/>
      <family val="3"/>
      <charset val="128"/>
    </font>
    <font>
      <sz val="22"/>
      <color theme="1"/>
      <name val="ＭＳ Ｐゴシック"/>
      <family val="3"/>
      <charset val="128"/>
    </font>
    <font>
      <b/>
      <sz val="22"/>
      <color theme="1"/>
      <name val="BIZ UDPゴシック"/>
      <family val="3"/>
      <charset val="128"/>
    </font>
    <font>
      <sz val="18"/>
      <color theme="1"/>
      <name val="BIZ UDPゴシック"/>
      <family val="3"/>
      <charset val="128"/>
    </font>
    <font>
      <sz val="12"/>
      <name val="BIZ UDP明朝 Medium"/>
      <family val="1"/>
      <charset val="128"/>
    </font>
    <font>
      <b/>
      <sz val="36"/>
      <color theme="1"/>
      <name val="BIZ UDPゴシック"/>
      <family val="3"/>
      <charset val="128"/>
    </font>
    <font>
      <b/>
      <sz val="18"/>
      <color theme="1"/>
      <name val="BIZ UDPゴシック"/>
      <family val="3"/>
      <charset val="128"/>
    </font>
    <font>
      <b/>
      <sz val="18"/>
      <name val="BIZ UDPゴシック"/>
      <family val="3"/>
      <charset val="128"/>
    </font>
    <font>
      <b/>
      <sz val="20"/>
      <color theme="1"/>
      <name val="BIZ UDPゴシック"/>
      <family val="3"/>
      <charset val="128"/>
    </font>
    <font>
      <sz val="16"/>
      <color theme="1"/>
      <name val="BIZ UDPゴシック"/>
      <family val="3"/>
      <charset val="128"/>
    </font>
    <font>
      <sz val="16"/>
      <name val="BIZ UDPゴシック"/>
      <family val="3"/>
      <charset val="128"/>
    </font>
    <font>
      <b/>
      <sz val="16"/>
      <name val="BIZ UDPゴシック"/>
      <family val="3"/>
      <charset val="128"/>
    </font>
    <font>
      <b/>
      <sz val="12"/>
      <name val="BIZ UDP明朝 Medium"/>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E2E2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69">
    <xf numFmtId="0" fontId="0" fillId="0" borderId="0" xfId="0">
      <alignment vertical="center"/>
    </xf>
    <xf numFmtId="0" fontId="2" fillId="0" borderId="0" xfId="0" applyFont="1">
      <alignment vertical="center"/>
    </xf>
    <xf numFmtId="0" fontId="5" fillId="0" borderId="0" xfId="0" applyFont="1" applyBorder="1" applyAlignment="1">
      <alignment horizontal="center" vertical="center"/>
    </xf>
    <xf numFmtId="0" fontId="6" fillId="0" borderId="0" xfId="0" applyFont="1">
      <alignment vertical="center"/>
    </xf>
    <xf numFmtId="0" fontId="7" fillId="0" borderId="0" xfId="0" applyFont="1" applyFill="1" applyBorder="1">
      <alignment vertical="center"/>
    </xf>
    <xf numFmtId="0" fontId="8" fillId="0" borderId="0" xfId="0" applyFont="1" applyFill="1" applyBorder="1">
      <alignment vertical="center"/>
    </xf>
    <xf numFmtId="0" fontId="9" fillId="0" borderId="0" xfId="0" applyFont="1" applyFill="1" applyBorder="1" applyAlignment="1">
      <alignment horizontal="right" vertical="center"/>
    </xf>
    <xf numFmtId="0" fontId="10" fillId="0" borderId="0" xfId="0" applyFont="1" applyFill="1" applyBorder="1" applyAlignment="1">
      <alignment vertical="center"/>
    </xf>
    <xf numFmtId="0" fontId="7" fillId="0" borderId="0" xfId="0" applyFont="1" applyBorder="1">
      <alignment vertical="center"/>
    </xf>
    <xf numFmtId="0" fontId="5" fillId="0" borderId="0" xfId="0" applyFont="1" applyBorder="1">
      <alignment vertical="center"/>
    </xf>
    <xf numFmtId="0" fontId="7" fillId="0" borderId="0" xfId="0" applyFont="1" applyBorder="1" applyAlignment="1">
      <alignment horizontal="right" vertical="center"/>
    </xf>
    <xf numFmtId="0" fontId="6" fillId="0" borderId="0" xfId="0" applyFont="1" applyBorder="1">
      <alignment vertical="center"/>
    </xf>
    <xf numFmtId="0" fontId="10" fillId="0" borderId="0" xfId="0" applyFont="1" applyFill="1" applyBorder="1" applyAlignment="1">
      <alignment horizontal="center" vertical="center" shrinkToFit="1"/>
    </xf>
    <xf numFmtId="0" fontId="13" fillId="0" borderId="0" xfId="0" applyFont="1" applyFill="1" applyBorder="1" applyAlignment="1">
      <alignment vertical="center"/>
    </xf>
    <xf numFmtId="0" fontId="4" fillId="0" borderId="2" xfId="0" applyFont="1" applyFill="1" applyBorder="1" applyAlignment="1">
      <alignment horizontal="center" vertical="center"/>
    </xf>
    <xf numFmtId="0" fontId="6" fillId="0" borderId="3" xfId="0" applyFont="1" applyBorder="1">
      <alignment vertical="center"/>
    </xf>
    <xf numFmtId="0" fontId="7" fillId="0" borderId="2" xfId="0" applyFont="1" applyFill="1" applyBorder="1">
      <alignment vertical="center"/>
    </xf>
    <xf numFmtId="0" fontId="7" fillId="0" borderId="2" xfId="0" applyFont="1" applyBorder="1">
      <alignment vertical="center"/>
    </xf>
    <xf numFmtId="0" fontId="11" fillId="0" borderId="2" xfId="0" applyFont="1" applyBorder="1">
      <alignment vertical="center"/>
    </xf>
    <xf numFmtId="0" fontId="7" fillId="0" borderId="4" xfId="0" applyFont="1" applyBorder="1">
      <alignment vertical="center"/>
    </xf>
    <xf numFmtId="0" fontId="7" fillId="0" borderId="5"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5" fillId="0" borderId="3" xfId="0" applyFont="1" applyBorder="1" applyAlignment="1">
      <alignment horizontal="center" vertical="center"/>
    </xf>
    <xf numFmtId="0" fontId="7" fillId="0" borderId="3" xfId="0" applyFont="1" applyFill="1" applyBorder="1">
      <alignment vertical="center"/>
    </xf>
    <xf numFmtId="0" fontId="7" fillId="0" borderId="3" xfId="0" applyFont="1" applyBorder="1">
      <alignment vertical="center"/>
    </xf>
    <xf numFmtId="0" fontId="11" fillId="0" borderId="3" xfId="0" applyFont="1" applyBorder="1">
      <alignment vertical="center"/>
    </xf>
    <xf numFmtId="179" fontId="20" fillId="0" borderId="3" xfId="0" applyNumberFormat="1" applyFont="1" applyFill="1" applyBorder="1">
      <alignment vertical="center"/>
    </xf>
    <xf numFmtId="178" fontId="7" fillId="0" borderId="0" xfId="0" applyNumberFormat="1" applyFont="1" applyBorder="1" applyAlignment="1">
      <alignment vertical="center" wrapText="1"/>
    </xf>
    <xf numFmtId="0" fontId="10" fillId="0" borderId="3" xfId="0" applyFont="1" applyFill="1" applyBorder="1" applyAlignment="1">
      <alignment horizontal="center" vertical="center" shrinkToFit="1"/>
    </xf>
    <xf numFmtId="0" fontId="7" fillId="0" borderId="6" xfId="0" applyFont="1" applyBorder="1">
      <alignment vertical="center"/>
    </xf>
    <xf numFmtId="0" fontId="3" fillId="0" borderId="0" xfId="0" applyFont="1" applyFill="1" applyBorder="1" applyAlignment="1">
      <alignment vertical="center"/>
    </xf>
    <xf numFmtId="0" fontId="16" fillId="3" borderId="15" xfId="0" applyNumberFormat="1" applyFont="1" applyFill="1" applyBorder="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Fill="1">
      <alignment vertical="center"/>
    </xf>
    <xf numFmtId="0" fontId="2" fillId="0" borderId="0" xfId="0" applyFont="1" applyFill="1" applyBorder="1">
      <alignment vertical="center"/>
    </xf>
    <xf numFmtId="181" fontId="2" fillId="0" borderId="0" xfId="0" applyNumberFormat="1" applyFont="1">
      <alignment vertical="center"/>
    </xf>
    <xf numFmtId="1" fontId="2" fillId="0" borderId="0" xfId="0" applyNumberFormat="1" applyFont="1">
      <alignment vertical="center"/>
    </xf>
    <xf numFmtId="182" fontId="10" fillId="0" borderId="1" xfId="0" applyNumberFormat="1" applyFont="1" applyBorder="1" applyAlignment="1">
      <alignment horizontal="center" vertical="center"/>
    </xf>
    <xf numFmtId="176" fontId="10" fillId="0" borderId="0" xfId="0" applyNumberFormat="1" applyFont="1" applyBorder="1" applyAlignment="1">
      <alignment horizontal="center"/>
    </xf>
    <xf numFmtId="177" fontId="26" fillId="2" borderId="14" xfId="0" applyNumberFormat="1" applyFont="1" applyFill="1" applyBorder="1" applyAlignment="1">
      <alignment horizontal="centerContinuous" vertical="center"/>
    </xf>
    <xf numFmtId="177" fontId="26" fillId="2" borderId="16" xfId="0" applyNumberFormat="1" applyFont="1" applyFill="1" applyBorder="1" applyAlignment="1">
      <alignment horizontal="centerContinuous" vertical="center"/>
    </xf>
    <xf numFmtId="0" fontId="26" fillId="2" borderId="16" xfId="0" applyFont="1" applyFill="1" applyBorder="1" applyAlignment="1">
      <alignment horizontal="centerContinuous" vertical="center"/>
    </xf>
    <xf numFmtId="0" fontId="27" fillId="2" borderId="16" xfId="0" applyFont="1" applyFill="1" applyBorder="1" applyAlignment="1">
      <alignment horizontal="centerContinuous" vertical="center"/>
    </xf>
    <xf numFmtId="0" fontId="27" fillId="2" borderId="15" xfId="0" applyFont="1" applyFill="1" applyBorder="1" applyAlignment="1">
      <alignment horizontal="centerContinuous" vertical="center"/>
    </xf>
    <xf numFmtId="0" fontId="24" fillId="0" borderId="0" xfId="0" applyFont="1" applyAlignment="1">
      <alignment horizontal="left" vertical="top"/>
    </xf>
    <xf numFmtId="0" fontId="23" fillId="0" borderId="0" xfId="0" applyFont="1" applyBorder="1" applyAlignment="1">
      <alignment vertical="center" shrinkToFit="1"/>
    </xf>
    <xf numFmtId="0" fontId="12" fillId="0" borderId="14" xfId="0" applyFont="1" applyBorder="1" applyAlignment="1">
      <alignment horizontal="center" vertical="center"/>
    </xf>
    <xf numFmtId="0" fontId="12" fillId="0" borderId="23" xfId="0" applyFont="1" applyBorder="1" applyAlignment="1">
      <alignment horizontal="center" vertical="center"/>
    </xf>
    <xf numFmtId="0" fontId="12" fillId="0" borderId="20" xfId="0" applyFont="1" applyBorder="1" applyAlignment="1">
      <alignment horizontal="center" vertical="center" shrinkToFit="1"/>
    </xf>
    <xf numFmtId="0" fontId="23" fillId="0" borderId="1" xfId="0" applyFont="1" applyBorder="1" applyAlignment="1">
      <alignment horizontal="center" vertical="center"/>
    </xf>
    <xf numFmtId="0" fontId="23" fillId="0" borderId="20" xfId="0" applyFont="1" applyFill="1" applyBorder="1" applyAlignment="1">
      <alignment horizontal="center" vertical="center" shrinkToFit="1"/>
    </xf>
    <xf numFmtId="178" fontId="12" fillId="0" borderId="12" xfId="0" applyNumberFormat="1" applyFont="1" applyBorder="1" applyAlignment="1">
      <alignment horizontal="center" vertical="center" shrinkToFit="1"/>
    </xf>
    <xf numFmtId="0" fontId="14" fillId="2" borderId="1" xfId="0" applyFont="1" applyFill="1" applyBorder="1" applyAlignment="1">
      <alignment horizontal="center" vertical="center"/>
    </xf>
    <xf numFmtId="177" fontId="14" fillId="2" borderId="17"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9" fillId="0" borderId="0" xfId="0" applyFont="1" applyBorder="1" applyAlignment="1">
      <alignment vertical="center"/>
    </xf>
    <xf numFmtId="176" fontId="10" fillId="0" borderId="1" xfId="0" applyNumberFormat="1" applyFont="1" applyBorder="1" applyAlignment="1">
      <alignment horizontal="center" vertical="center"/>
    </xf>
    <xf numFmtId="0" fontId="0" fillId="0" borderId="0" xfId="0" applyProtection="1">
      <alignment vertical="center"/>
      <protection locked="0"/>
    </xf>
    <xf numFmtId="0" fontId="0" fillId="0" borderId="0" xfId="0" applyProtection="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12"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6" fillId="3" borderId="14" xfId="0" applyNumberFormat="1" applyFont="1" applyFill="1" applyBorder="1" applyAlignment="1" applyProtection="1">
      <alignment vertical="center" shrinkToFit="1"/>
      <protection locked="0"/>
    </xf>
    <xf numFmtId="0" fontId="24" fillId="0" borderId="0" xfId="0" applyFont="1" applyBorder="1" applyAlignment="1">
      <alignment vertical="top" wrapText="1"/>
    </xf>
    <xf numFmtId="0" fontId="24" fillId="0" borderId="8" xfId="0" applyFont="1" applyBorder="1" applyAlignment="1">
      <alignment vertical="top" wrapText="1"/>
    </xf>
    <xf numFmtId="0" fontId="27" fillId="2" borderId="1" xfId="0" applyFont="1" applyFill="1" applyBorder="1" applyAlignment="1">
      <alignment horizontal="center" vertical="center"/>
    </xf>
    <xf numFmtId="0" fontId="23" fillId="0" borderId="29" xfId="0" applyFont="1" applyBorder="1" applyAlignment="1">
      <alignment horizontal="center" vertical="center"/>
    </xf>
    <xf numFmtId="176" fontId="10" fillId="0" borderId="0" xfId="0" applyNumberFormat="1" applyFont="1" applyBorder="1" applyAlignment="1">
      <alignment horizontal="center" vertical="center"/>
    </xf>
    <xf numFmtId="0" fontId="23" fillId="0" borderId="0" xfId="0" applyFont="1" applyFill="1" applyBorder="1" applyAlignment="1">
      <alignment horizontal="center" vertical="center" shrinkToFit="1"/>
    </xf>
    <xf numFmtId="38" fontId="18" fillId="0" borderId="0" xfId="1" applyFont="1" applyFill="1" applyBorder="1" applyAlignment="1">
      <alignment vertical="center" shrinkToFit="1"/>
    </xf>
    <xf numFmtId="38" fontId="18" fillId="0" borderId="0" xfId="1" applyFont="1" applyFill="1" applyBorder="1" applyAlignment="1">
      <alignment horizontal="right" vertical="center" shrinkToFit="1"/>
    </xf>
    <xf numFmtId="0" fontId="13" fillId="0" borderId="0" xfId="0" applyFont="1" applyBorder="1">
      <alignment vertical="center"/>
    </xf>
    <xf numFmtId="0" fontId="15" fillId="0" borderId="0" xfId="0" applyFont="1" applyFill="1" applyBorder="1" applyAlignment="1">
      <alignment vertical="center"/>
    </xf>
    <xf numFmtId="180" fontId="22" fillId="0" borderId="0" xfId="0" applyNumberFormat="1" applyFont="1" applyFill="1" applyBorder="1" applyAlignment="1">
      <alignment vertical="center" shrinkToFit="1"/>
    </xf>
    <xf numFmtId="0" fontId="4" fillId="0" borderId="0" xfId="0" applyFont="1" applyFill="1" applyBorder="1" applyAlignment="1">
      <alignment horizontal="center" vertical="center"/>
    </xf>
    <xf numFmtId="0" fontId="7" fillId="0" borderId="18" xfId="0" applyFont="1" applyBorder="1">
      <alignment vertical="center"/>
    </xf>
    <xf numFmtId="0" fontId="7" fillId="0" borderId="32" xfId="0" applyFont="1" applyBorder="1">
      <alignment vertical="center"/>
    </xf>
    <xf numFmtId="0" fontId="14" fillId="0" borderId="0" xfId="0" applyFont="1" applyFill="1" applyBorder="1" applyAlignment="1">
      <alignment vertical="center"/>
    </xf>
    <xf numFmtId="0" fontId="15" fillId="0" borderId="0" xfId="0" applyFont="1" applyBorder="1">
      <alignment vertical="center"/>
    </xf>
    <xf numFmtId="0" fontId="2" fillId="0" borderId="0" xfId="0" applyFont="1" applyBorder="1" applyAlignment="1">
      <alignment horizontal="center" vertical="center"/>
    </xf>
    <xf numFmtId="0" fontId="12" fillId="0" borderId="0" xfId="0" applyFont="1" applyFill="1" applyBorder="1" applyAlignment="1">
      <alignment horizontal="center" vertical="center" shrinkToFit="1"/>
    </xf>
    <xf numFmtId="0" fontId="12" fillId="0" borderId="0" xfId="0" applyFont="1" applyBorder="1" applyAlignment="1">
      <alignment horizontal="center" vertical="center" shrinkToFit="1"/>
    </xf>
    <xf numFmtId="178" fontId="12" fillId="0" borderId="0" xfId="0" applyNumberFormat="1" applyFont="1" applyBorder="1" applyAlignment="1">
      <alignment horizontal="center" vertical="center" shrinkToFit="1"/>
    </xf>
    <xf numFmtId="180" fontId="15" fillId="0" borderId="0" xfId="0" applyNumberFormat="1" applyFont="1" applyFill="1" applyBorder="1" applyAlignment="1">
      <alignment vertical="center" shrinkToFit="1"/>
    </xf>
    <xf numFmtId="0" fontId="31" fillId="0" borderId="0" xfId="0" applyFont="1" applyFill="1" applyBorder="1" applyAlignment="1">
      <alignment horizontal="center" vertical="center" shrinkToFit="1"/>
    </xf>
    <xf numFmtId="0" fontId="31" fillId="0" borderId="0" xfId="0" applyFont="1" applyFill="1" applyBorder="1" applyAlignment="1">
      <alignment horizontal="right" vertical="center" shrinkToFit="1"/>
    </xf>
    <xf numFmtId="0" fontId="6" fillId="0" borderId="0" xfId="0" applyFont="1" applyFill="1" applyBorder="1" applyAlignment="1">
      <alignment horizontal="left" vertical="center"/>
    </xf>
    <xf numFmtId="0" fontId="30" fillId="0" borderId="0" xfId="0" applyFont="1" applyFill="1" applyBorder="1" applyAlignment="1">
      <alignment horizontal="center" vertical="center" shrinkToFit="1"/>
    </xf>
    <xf numFmtId="0" fontId="29" fillId="0" borderId="0" xfId="0" applyFont="1" applyBorder="1">
      <alignment vertical="center"/>
    </xf>
    <xf numFmtId="0" fontId="12"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29" xfId="0" applyFont="1" applyBorder="1" applyAlignment="1">
      <alignment horizontal="center" vertical="center"/>
    </xf>
    <xf numFmtId="0" fontId="23" fillId="0" borderId="20" xfId="0" applyFont="1" applyFill="1" applyBorder="1" applyAlignment="1">
      <alignment horizontal="center" vertical="center" shrinkToFit="1"/>
    </xf>
    <xf numFmtId="183" fontId="12" fillId="5" borderId="1" xfId="0" applyNumberFormat="1" applyFont="1" applyFill="1" applyBorder="1" applyAlignment="1" applyProtection="1">
      <alignment vertical="center" shrinkToFit="1"/>
      <protection locked="0"/>
    </xf>
    <xf numFmtId="183" fontId="12" fillId="5" borderId="19" xfId="0" applyNumberFormat="1" applyFont="1" applyFill="1" applyBorder="1" applyAlignment="1" applyProtection="1">
      <alignment vertical="center" shrinkToFit="1"/>
      <protection locked="0"/>
    </xf>
    <xf numFmtId="184" fontId="12" fillId="0" borderId="15" xfId="0" applyNumberFormat="1" applyFont="1" applyBorder="1" applyAlignment="1">
      <alignment vertical="center" shrinkToFit="1"/>
    </xf>
    <xf numFmtId="184" fontId="12" fillId="0" borderId="22" xfId="0" applyNumberFormat="1" applyFont="1" applyBorder="1" applyAlignment="1">
      <alignment vertical="center" shrinkToFit="1"/>
    </xf>
    <xf numFmtId="184" fontId="31" fillId="6" borderId="21" xfId="0" applyNumberFormat="1" applyFont="1" applyFill="1" applyBorder="1" applyAlignment="1">
      <alignment vertical="center" shrinkToFit="1"/>
    </xf>
    <xf numFmtId="183" fontId="12" fillId="5" borderId="14" xfId="0" applyNumberFormat="1" applyFont="1" applyFill="1" applyBorder="1" applyAlignment="1" applyProtection="1">
      <alignment vertical="center" shrinkToFit="1"/>
      <protection locked="0"/>
    </xf>
    <xf numFmtId="183" fontId="12" fillId="0" borderId="14" xfId="0" applyNumberFormat="1" applyFont="1" applyFill="1" applyBorder="1" applyAlignment="1" applyProtection="1">
      <alignment vertical="center" shrinkToFit="1"/>
    </xf>
    <xf numFmtId="184" fontId="14" fillId="6" borderId="13" xfId="0" applyNumberFormat="1" applyFont="1" applyFill="1" applyBorder="1" applyAlignment="1">
      <alignment vertical="center" shrinkToFit="1"/>
    </xf>
    <xf numFmtId="184" fontId="12" fillId="0" borderId="1" xfId="0" applyNumberFormat="1" applyFont="1" applyFill="1" applyBorder="1" applyAlignment="1">
      <alignment vertical="center" shrinkToFit="1"/>
    </xf>
    <xf numFmtId="183" fontId="23" fillId="5" borderId="15" xfId="0" applyNumberFormat="1" applyFont="1" applyFill="1" applyBorder="1" applyAlignment="1" applyProtection="1">
      <alignment vertical="center" shrinkToFit="1"/>
      <protection locked="0"/>
    </xf>
    <xf numFmtId="183" fontId="18" fillId="0" borderId="1" xfId="0" applyNumberFormat="1" applyFont="1" applyBorder="1" applyAlignment="1">
      <alignment vertical="center" shrinkToFit="1"/>
    </xf>
    <xf numFmtId="183" fontId="23" fillId="5" borderId="30" xfId="0" applyNumberFormat="1" applyFont="1" applyFill="1" applyBorder="1" applyAlignment="1" applyProtection="1">
      <alignment vertical="center" shrinkToFit="1"/>
      <protection locked="0"/>
    </xf>
    <xf numFmtId="183" fontId="18" fillId="0" borderId="29" xfId="0" applyNumberFormat="1" applyFont="1" applyBorder="1" applyAlignment="1">
      <alignment vertical="center" shrinkToFit="1"/>
    </xf>
    <xf numFmtId="183" fontId="18" fillId="0" borderId="20" xfId="1" applyNumberFormat="1" applyFont="1" applyFill="1" applyBorder="1" applyAlignment="1">
      <alignment vertical="center" shrinkToFit="1"/>
    </xf>
    <xf numFmtId="183" fontId="27" fillId="0" borderId="21" xfId="1" applyNumberFormat="1" applyFont="1" applyFill="1" applyBorder="1" applyAlignment="1">
      <alignment vertical="center" shrinkToFit="1"/>
    </xf>
    <xf numFmtId="183" fontId="23" fillId="5" borderId="1" xfId="0" applyNumberFormat="1" applyFont="1" applyFill="1" applyBorder="1" applyAlignment="1" applyProtection="1">
      <alignment vertical="center" shrinkToFit="1"/>
      <protection locked="0"/>
    </xf>
    <xf numFmtId="183" fontId="18" fillId="0" borderId="20" xfId="1" applyNumberFormat="1" applyFont="1" applyFill="1" applyBorder="1" applyAlignment="1">
      <alignment horizontal="right" vertical="center" shrinkToFit="1"/>
    </xf>
    <xf numFmtId="183" fontId="18" fillId="0" borderId="12" xfId="1" applyNumberFormat="1" applyFont="1" applyFill="1" applyBorder="1" applyAlignment="1">
      <alignment vertical="center" shrinkToFit="1"/>
    </xf>
    <xf numFmtId="183" fontId="23" fillId="0" borderId="30" xfId="0" applyNumberFormat="1" applyFont="1" applyFill="1" applyBorder="1" applyAlignment="1" applyProtection="1">
      <alignment vertical="center" shrinkToFit="1"/>
      <protection locked="0"/>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4" fillId="0" borderId="2" xfId="0" applyFont="1" applyBorder="1" applyAlignment="1">
      <alignment horizontal="left" vertical="top" wrapText="1"/>
    </xf>
    <xf numFmtId="0" fontId="24" fillId="0" borderId="0"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30" fillId="0" borderId="1" xfId="0" applyFont="1" applyFill="1" applyBorder="1" applyAlignment="1">
      <alignment horizontal="center" vertical="center" shrinkToFit="1"/>
    </xf>
    <xf numFmtId="0" fontId="12" fillId="0" borderId="2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0" xfId="0" applyFont="1" applyFill="1" applyBorder="1" applyAlignment="1">
      <alignment horizontal="center" vertical="center" shrinkToFit="1"/>
    </xf>
    <xf numFmtId="0" fontId="22" fillId="4" borderId="24"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6" xfId="0" applyFont="1" applyFill="1" applyBorder="1" applyAlignment="1">
      <alignment horizontal="center" vertical="center"/>
    </xf>
    <xf numFmtId="0" fontId="12" fillId="0" borderId="19" xfId="0" applyFont="1" applyBorder="1" applyAlignment="1">
      <alignment horizontal="center" vertical="center"/>
    </xf>
    <xf numFmtId="0" fontId="12"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2" fillId="0" borderId="31" xfId="0" applyFont="1" applyBorder="1" applyAlignment="1">
      <alignment horizontal="center" vertical="center"/>
    </xf>
    <xf numFmtId="184" fontId="28" fillId="0" borderId="33" xfId="0" applyNumberFormat="1" applyFont="1" applyFill="1" applyBorder="1" applyAlignment="1">
      <alignment horizontal="right" vertical="center" shrinkToFit="1"/>
    </xf>
    <xf numFmtId="184" fontId="28" fillId="0" borderId="34" xfId="0" applyNumberFormat="1" applyFont="1" applyFill="1" applyBorder="1" applyAlignment="1">
      <alignment horizontal="right" vertical="center" shrinkToFit="1"/>
    </xf>
    <xf numFmtId="0" fontId="31" fillId="7" borderId="7" xfId="0" applyFont="1" applyFill="1" applyBorder="1" applyAlignment="1">
      <alignment horizontal="center" vertical="center" shrinkToFit="1"/>
    </xf>
    <xf numFmtId="0" fontId="31" fillId="7" borderId="9" xfId="0" applyFont="1" applyFill="1" applyBorder="1" applyAlignment="1">
      <alignment horizontal="center" vertical="center" shrinkToFi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9" fillId="0" borderId="12" xfId="0" applyFont="1" applyFill="1" applyBorder="1" applyAlignment="1">
      <alignment horizontal="center" vertical="center" wrapText="1" shrinkToFit="1"/>
    </xf>
    <xf numFmtId="0" fontId="29" fillId="0" borderId="13" xfId="0" applyFont="1" applyFill="1" applyBorder="1" applyAlignment="1">
      <alignment horizontal="center" vertical="center" shrinkToFit="1"/>
    </xf>
    <xf numFmtId="0" fontId="25" fillId="4" borderId="24" xfId="0" applyFont="1" applyFill="1" applyBorder="1" applyAlignment="1">
      <alignment horizontal="center" vertical="center"/>
    </xf>
    <xf numFmtId="0" fontId="25" fillId="4" borderId="25" xfId="0" applyFont="1" applyFill="1" applyBorder="1" applyAlignment="1">
      <alignment horizontal="center" vertical="center"/>
    </xf>
    <xf numFmtId="0" fontId="25" fillId="4" borderId="26"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shrinkToFit="1"/>
    </xf>
    <xf numFmtId="0" fontId="23" fillId="0" borderId="29" xfId="0" applyFont="1" applyBorder="1" applyAlignment="1">
      <alignment horizontal="center" vertical="center"/>
    </xf>
    <xf numFmtId="0" fontId="23" fillId="0" borderId="20" xfId="0" applyFont="1" applyFill="1" applyBorder="1" applyAlignment="1">
      <alignment horizontal="center" vertical="center" shrinkToFi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12</xdr:col>
      <xdr:colOff>62057</xdr:colOff>
      <xdr:row>4</xdr:row>
      <xdr:rowOff>142875</xdr:rowOff>
    </xdr:from>
    <xdr:to>
      <xdr:col>17</xdr:col>
      <xdr:colOff>776434</xdr:colOff>
      <xdr:row>8</xdr:row>
      <xdr:rowOff>122822</xdr:rowOff>
    </xdr:to>
    <xdr:sp macro="" textlink="">
      <xdr:nvSpPr>
        <xdr:cNvPr id="4" name="テキスト ボックス 3">
          <a:extLst>
            <a:ext uri="{FF2B5EF4-FFF2-40B4-BE49-F238E27FC236}">
              <a16:creationId xmlns:a16="http://schemas.microsoft.com/office/drawing/2014/main" id="{AEBE8815-44C4-44BD-B6AD-80E6186E25C2}"/>
            </a:ext>
          </a:extLst>
        </xdr:cNvPr>
        <xdr:cNvSpPr txBox="1"/>
      </xdr:nvSpPr>
      <xdr:spPr>
        <a:xfrm>
          <a:off x="14049375" y="2047875"/>
          <a:ext cx="8255002" cy="118644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BIZ UDPゴシック" panose="020B0400000000000000" pitchFamily="50" charset="-128"/>
              <a:ea typeface="BIZ UDPゴシック" panose="020B0400000000000000" pitchFamily="50" charset="-128"/>
            </a:rPr>
            <a:t>１年間の</a:t>
          </a:r>
          <a:r>
            <a:rPr kumimoji="1" lang="en-US" altLang="ja-JP" sz="2000">
              <a:latin typeface="BIZ UDPゴシック" panose="020B0400000000000000" pitchFamily="50" charset="-128"/>
              <a:ea typeface="BIZ UDPゴシック" panose="020B0400000000000000" pitchFamily="50" charset="-128"/>
            </a:rPr>
            <a:t>CO2</a:t>
          </a:r>
          <a:r>
            <a:rPr kumimoji="1" lang="ja-JP" altLang="en-US" sz="2000">
              <a:latin typeface="BIZ UDPゴシック" panose="020B0400000000000000" pitchFamily="50" charset="-128"/>
              <a:ea typeface="BIZ UDPゴシック" panose="020B0400000000000000" pitchFamily="50" charset="-128"/>
            </a:rPr>
            <a:t>排出量を計算する場合，</a:t>
          </a:r>
          <a:endParaRPr kumimoji="1" lang="en-US" altLang="ja-JP" sz="2000">
            <a:latin typeface="BIZ UDPゴシック" panose="020B0400000000000000" pitchFamily="50" charset="-128"/>
            <a:ea typeface="BIZ UDPゴシック" panose="020B0400000000000000" pitchFamily="50" charset="-128"/>
          </a:endParaRPr>
        </a:p>
        <a:p>
          <a:pPr algn="ctr"/>
          <a:r>
            <a:rPr kumimoji="1" lang="ja-JP" altLang="en-US" sz="2000">
              <a:latin typeface="BIZ UDPゴシック" panose="020B0400000000000000" pitchFamily="50" charset="-128"/>
              <a:ea typeface="BIZ UDPゴシック" panose="020B0400000000000000" pitchFamily="50" charset="-128"/>
            </a:rPr>
            <a:t>このシートに毎月のエネルギー使用量を記録しておくと便利です。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714375</xdr:colOff>
      <xdr:row>7</xdr:row>
      <xdr:rowOff>333373</xdr:rowOff>
    </xdr:from>
    <xdr:to>
      <xdr:col>7</xdr:col>
      <xdr:colOff>83343</xdr:colOff>
      <xdr:row>14</xdr:row>
      <xdr:rowOff>95249</xdr:rowOff>
    </xdr:to>
    <xdr:sp macro="" textlink="">
      <xdr:nvSpPr>
        <xdr:cNvPr id="2" name="正方形/長方形 1">
          <a:extLst>
            <a:ext uri="{FF2B5EF4-FFF2-40B4-BE49-F238E27FC236}">
              <a16:creationId xmlns:a16="http://schemas.microsoft.com/office/drawing/2014/main" id="{0CE063D0-6791-4B9E-ACA7-998D76A6241D}"/>
            </a:ext>
          </a:extLst>
        </xdr:cNvPr>
        <xdr:cNvSpPr/>
      </xdr:nvSpPr>
      <xdr:spPr>
        <a:xfrm>
          <a:off x="2917031" y="2405061"/>
          <a:ext cx="2178843" cy="4369594"/>
        </a:xfrm>
        <a:prstGeom prst="rect">
          <a:avLst/>
        </a:prstGeom>
        <a:noFill/>
        <a:ln w="76200">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xdr:col>
      <xdr:colOff>904874</xdr:colOff>
      <xdr:row>1</xdr:row>
      <xdr:rowOff>738186</xdr:rowOff>
    </xdr:from>
    <xdr:to>
      <xdr:col>7</xdr:col>
      <xdr:colOff>1547813</xdr:colOff>
      <xdr:row>8</xdr:row>
      <xdr:rowOff>83343</xdr:rowOff>
    </xdr:to>
    <xdr:grpSp>
      <xdr:nvGrpSpPr>
        <xdr:cNvPr id="3" name="グループ化 2">
          <a:extLst>
            <a:ext uri="{FF2B5EF4-FFF2-40B4-BE49-F238E27FC236}">
              <a16:creationId xmlns:a16="http://schemas.microsoft.com/office/drawing/2014/main" id="{C2079497-D008-4333-B9A2-12BE8BFD1F37}"/>
            </a:ext>
          </a:extLst>
        </xdr:cNvPr>
        <xdr:cNvGrpSpPr/>
      </xdr:nvGrpSpPr>
      <xdr:grpSpPr>
        <a:xfrm>
          <a:off x="1738312" y="857249"/>
          <a:ext cx="4822032" cy="1762125"/>
          <a:chOff x="2202657" y="1535906"/>
          <a:chExt cx="4822032" cy="1762125"/>
        </a:xfrm>
      </xdr:grpSpPr>
      <xdr:sp macro="" textlink="">
        <xdr:nvSpPr>
          <xdr:cNvPr id="4" name="正方形/長方形 3">
            <a:extLst>
              <a:ext uri="{FF2B5EF4-FFF2-40B4-BE49-F238E27FC236}">
                <a16:creationId xmlns:a16="http://schemas.microsoft.com/office/drawing/2014/main" id="{F119C526-A51E-45B9-8BD1-AB95C5E240ED}"/>
              </a:ext>
            </a:extLst>
          </xdr:cNvPr>
          <xdr:cNvSpPr/>
        </xdr:nvSpPr>
        <xdr:spPr>
          <a:xfrm>
            <a:off x="2202657" y="1535906"/>
            <a:ext cx="4822032" cy="928688"/>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latin typeface="BIZ UDPゴシック" panose="020B0400000000000000" pitchFamily="50" charset="-128"/>
                <a:ea typeface="BIZ UDPゴシック" panose="020B0400000000000000" pitchFamily="50" charset="-128"/>
              </a:rPr>
              <a:t>①　エネルギー使用量を入力してください。</a:t>
            </a:r>
          </a:p>
        </xdr:txBody>
      </xdr:sp>
      <xdr:sp macro="" textlink="">
        <xdr:nvSpPr>
          <xdr:cNvPr id="5" name="矢印: 下 4">
            <a:extLst>
              <a:ext uri="{FF2B5EF4-FFF2-40B4-BE49-F238E27FC236}">
                <a16:creationId xmlns:a16="http://schemas.microsoft.com/office/drawing/2014/main" id="{09FEA406-E5F8-44F4-8D85-D1A1E9160B7A}"/>
              </a:ext>
            </a:extLst>
          </xdr:cNvPr>
          <xdr:cNvSpPr/>
        </xdr:nvSpPr>
        <xdr:spPr>
          <a:xfrm>
            <a:off x="4024313" y="2476499"/>
            <a:ext cx="952500" cy="8215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5</xdr:col>
      <xdr:colOff>750095</xdr:colOff>
      <xdr:row>20</xdr:row>
      <xdr:rowOff>381001</xdr:rowOff>
    </xdr:from>
    <xdr:to>
      <xdr:col>7</xdr:col>
      <xdr:colOff>119063</xdr:colOff>
      <xdr:row>22</xdr:row>
      <xdr:rowOff>107156</xdr:rowOff>
    </xdr:to>
    <xdr:sp macro="" textlink="">
      <xdr:nvSpPr>
        <xdr:cNvPr id="6" name="正方形/長方形 5">
          <a:extLst>
            <a:ext uri="{FF2B5EF4-FFF2-40B4-BE49-F238E27FC236}">
              <a16:creationId xmlns:a16="http://schemas.microsoft.com/office/drawing/2014/main" id="{5A7E295F-81DE-446C-8075-006A2EECEB7D}"/>
            </a:ext>
          </a:extLst>
        </xdr:cNvPr>
        <xdr:cNvSpPr/>
      </xdr:nvSpPr>
      <xdr:spPr>
        <a:xfrm>
          <a:off x="2952751" y="9155907"/>
          <a:ext cx="2178843" cy="881062"/>
        </a:xfrm>
        <a:prstGeom prst="rect">
          <a:avLst/>
        </a:prstGeom>
        <a:noFill/>
        <a:ln w="76200">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xdr:col>
      <xdr:colOff>1250156</xdr:colOff>
      <xdr:row>21</xdr:row>
      <xdr:rowOff>488155</xdr:rowOff>
    </xdr:from>
    <xdr:to>
      <xdr:col>8</xdr:col>
      <xdr:colOff>214313</xdr:colOff>
      <xdr:row>25</xdr:row>
      <xdr:rowOff>154781</xdr:rowOff>
    </xdr:to>
    <xdr:grpSp>
      <xdr:nvGrpSpPr>
        <xdr:cNvPr id="7" name="グループ化 6">
          <a:extLst>
            <a:ext uri="{FF2B5EF4-FFF2-40B4-BE49-F238E27FC236}">
              <a16:creationId xmlns:a16="http://schemas.microsoft.com/office/drawing/2014/main" id="{EFBDACF6-545C-4718-9EDA-78C2D7CCBB6F}"/>
            </a:ext>
          </a:extLst>
        </xdr:cNvPr>
        <xdr:cNvGrpSpPr/>
      </xdr:nvGrpSpPr>
      <xdr:grpSpPr>
        <a:xfrm>
          <a:off x="2083594" y="9727405"/>
          <a:ext cx="5548313" cy="1905001"/>
          <a:chOff x="1476376" y="904873"/>
          <a:chExt cx="5548313" cy="1905001"/>
        </a:xfrm>
      </xdr:grpSpPr>
      <xdr:sp macro="" textlink="">
        <xdr:nvSpPr>
          <xdr:cNvPr id="8" name="矢印: 下 7">
            <a:extLst>
              <a:ext uri="{FF2B5EF4-FFF2-40B4-BE49-F238E27FC236}">
                <a16:creationId xmlns:a16="http://schemas.microsoft.com/office/drawing/2014/main" id="{6FD77FD6-4F84-4C81-9978-1D9451C5F06A}"/>
              </a:ext>
            </a:extLst>
          </xdr:cNvPr>
          <xdr:cNvSpPr/>
        </xdr:nvSpPr>
        <xdr:spPr>
          <a:xfrm rot="10800000">
            <a:off x="2821784" y="904873"/>
            <a:ext cx="952500" cy="8215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矢印: 下 8">
            <a:extLst>
              <a:ext uri="{FF2B5EF4-FFF2-40B4-BE49-F238E27FC236}">
                <a16:creationId xmlns:a16="http://schemas.microsoft.com/office/drawing/2014/main" id="{3212F6A0-D6AD-4BD2-B1E5-14C5DDE71C3E}"/>
              </a:ext>
            </a:extLst>
          </xdr:cNvPr>
          <xdr:cNvSpPr/>
        </xdr:nvSpPr>
        <xdr:spPr>
          <a:xfrm rot="10800000">
            <a:off x="5369722" y="904873"/>
            <a:ext cx="952500" cy="8215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EE96B249-015F-461E-AF60-BAF916CB3C3F}"/>
              </a:ext>
            </a:extLst>
          </xdr:cNvPr>
          <xdr:cNvSpPr/>
        </xdr:nvSpPr>
        <xdr:spPr>
          <a:xfrm>
            <a:off x="1476376" y="1535905"/>
            <a:ext cx="5548313" cy="1273969"/>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latin typeface="BIZ UDPゴシック" panose="020B0400000000000000" pitchFamily="50" charset="-128"/>
                <a:ea typeface="BIZ UDPゴシック" panose="020B0400000000000000" pitchFamily="50" charset="-128"/>
              </a:rPr>
              <a:t>③　再エネ設備の発電量を入力すると，</a:t>
            </a:r>
            <a:endParaRPr kumimoji="1" lang="en-US" altLang="ja-JP" sz="1600" b="1">
              <a:solidFill>
                <a:schemeClr val="tx1"/>
              </a:solidFill>
              <a:latin typeface="BIZ UDPゴシック" panose="020B0400000000000000" pitchFamily="50" charset="-128"/>
              <a:ea typeface="BIZ UDPゴシック" panose="020B0400000000000000" pitchFamily="50" charset="-128"/>
            </a:endParaRPr>
          </a:p>
          <a:p>
            <a:pPr algn="ctr"/>
            <a:r>
              <a:rPr kumimoji="1" lang="en-US" altLang="ja-JP" sz="1600" b="1">
                <a:solidFill>
                  <a:schemeClr val="tx1"/>
                </a:solidFill>
                <a:latin typeface="BIZ UDPゴシック" panose="020B0400000000000000" pitchFamily="50" charset="-128"/>
                <a:ea typeface="BIZ UDPゴシック" panose="020B0400000000000000" pitchFamily="50" charset="-128"/>
              </a:rPr>
              <a:t>CO2</a:t>
            </a:r>
            <a:r>
              <a:rPr kumimoji="1" lang="ja-JP" altLang="en-US" sz="1600" b="1">
                <a:solidFill>
                  <a:schemeClr val="tx1"/>
                </a:solidFill>
                <a:latin typeface="BIZ UDPゴシック" panose="020B0400000000000000" pitchFamily="50" charset="-128"/>
                <a:ea typeface="BIZ UDPゴシック" panose="020B0400000000000000" pitchFamily="50" charset="-128"/>
              </a:rPr>
              <a:t>削減効果が表示されます。</a:t>
            </a:r>
            <a:endParaRPr kumimoji="1" lang="en-US" altLang="ja-JP" sz="16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600" b="1">
                <a:solidFill>
                  <a:schemeClr val="tx1"/>
                </a:solidFill>
                <a:latin typeface="BIZ UDPゴシック" panose="020B0400000000000000" pitchFamily="50" charset="-128"/>
                <a:ea typeface="BIZ UDPゴシック" panose="020B0400000000000000" pitchFamily="50" charset="-128"/>
              </a:rPr>
              <a:t>売電量，自家消費量も参考値として入力できます。</a:t>
            </a:r>
          </a:p>
        </xdr:txBody>
      </xdr:sp>
    </xdr:grpSp>
    <xdr:clientData/>
  </xdr:twoCellAnchor>
  <xdr:twoCellAnchor>
    <xdr:from>
      <xdr:col>5</xdr:col>
      <xdr:colOff>607219</xdr:colOff>
      <xdr:row>14</xdr:row>
      <xdr:rowOff>523874</xdr:rowOff>
    </xdr:from>
    <xdr:to>
      <xdr:col>8</xdr:col>
      <xdr:colOff>214313</xdr:colOff>
      <xdr:row>18</xdr:row>
      <xdr:rowOff>154782</xdr:rowOff>
    </xdr:to>
    <xdr:grpSp>
      <xdr:nvGrpSpPr>
        <xdr:cNvPr id="16" name="グループ化 15">
          <a:extLst>
            <a:ext uri="{FF2B5EF4-FFF2-40B4-BE49-F238E27FC236}">
              <a16:creationId xmlns:a16="http://schemas.microsoft.com/office/drawing/2014/main" id="{FCA320E4-7C07-482C-9F3D-D3BE8D068B7C}"/>
            </a:ext>
          </a:extLst>
        </xdr:cNvPr>
        <xdr:cNvGrpSpPr/>
      </xdr:nvGrpSpPr>
      <xdr:grpSpPr>
        <a:xfrm>
          <a:off x="2809875" y="7203280"/>
          <a:ext cx="4822032" cy="1107283"/>
          <a:chOff x="2809875" y="7203280"/>
          <a:chExt cx="4822032" cy="1107283"/>
        </a:xfrm>
      </xdr:grpSpPr>
      <xdr:sp macro="" textlink="">
        <xdr:nvSpPr>
          <xdr:cNvPr id="15" name="矢印: 下 14">
            <a:extLst>
              <a:ext uri="{FF2B5EF4-FFF2-40B4-BE49-F238E27FC236}">
                <a16:creationId xmlns:a16="http://schemas.microsoft.com/office/drawing/2014/main" id="{81C0AAC9-B379-466F-A1EF-72FFF4870E7B}"/>
              </a:ext>
            </a:extLst>
          </xdr:cNvPr>
          <xdr:cNvSpPr/>
        </xdr:nvSpPr>
        <xdr:spPr>
          <a:xfrm rot="10800000">
            <a:off x="6095999" y="7203280"/>
            <a:ext cx="688665" cy="809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677D25A5-3816-459C-97DA-B25FF4D187E0}"/>
              </a:ext>
            </a:extLst>
          </xdr:cNvPr>
          <xdr:cNvSpPr/>
        </xdr:nvSpPr>
        <xdr:spPr>
          <a:xfrm>
            <a:off x="2809875" y="7739063"/>
            <a:ext cx="4822032" cy="571500"/>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latin typeface="BIZ UDPゴシック" panose="020B0400000000000000" pitchFamily="50" charset="-128"/>
                <a:ea typeface="BIZ UDPゴシック" panose="020B0400000000000000" pitchFamily="50" charset="-128"/>
              </a:rPr>
              <a:t>②　</a:t>
            </a:r>
            <a:r>
              <a:rPr kumimoji="1" lang="en-US" altLang="ja-JP" sz="1600" b="1">
                <a:solidFill>
                  <a:schemeClr val="tx1"/>
                </a:solidFill>
                <a:latin typeface="BIZ UDPゴシック" panose="020B0400000000000000" pitchFamily="50" charset="-128"/>
                <a:ea typeface="BIZ UDPゴシック" panose="020B0400000000000000" pitchFamily="50" charset="-128"/>
              </a:rPr>
              <a:t>CO2</a:t>
            </a:r>
            <a:r>
              <a:rPr kumimoji="1" lang="ja-JP" altLang="en-US" sz="1600" b="1">
                <a:solidFill>
                  <a:schemeClr val="tx1"/>
                </a:solidFill>
                <a:latin typeface="BIZ UDPゴシック" panose="020B0400000000000000" pitchFamily="50" charset="-128"/>
                <a:ea typeface="BIZ UDPゴシック" panose="020B0400000000000000" pitchFamily="50" charset="-128"/>
              </a:rPr>
              <a:t>排出量が表示されます。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12</xdr:col>
      <xdr:colOff>62057</xdr:colOff>
      <xdr:row>4</xdr:row>
      <xdr:rowOff>142875</xdr:rowOff>
    </xdr:from>
    <xdr:to>
      <xdr:col>17</xdr:col>
      <xdr:colOff>776434</xdr:colOff>
      <xdr:row>8</xdr:row>
      <xdr:rowOff>122822</xdr:rowOff>
    </xdr:to>
    <xdr:sp macro="" textlink="">
      <xdr:nvSpPr>
        <xdr:cNvPr id="2" name="テキスト ボックス 1">
          <a:extLst>
            <a:ext uri="{FF2B5EF4-FFF2-40B4-BE49-F238E27FC236}">
              <a16:creationId xmlns:a16="http://schemas.microsoft.com/office/drawing/2014/main" id="{93D85FD1-CACF-4F2F-A5AE-ADC18FCCAC54}"/>
            </a:ext>
          </a:extLst>
        </xdr:cNvPr>
        <xdr:cNvSpPr txBox="1"/>
      </xdr:nvSpPr>
      <xdr:spPr>
        <a:xfrm>
          <a:off x="14006657" y="2038350"/>
          <a:ext cx="8239127" cy="118009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BIZ UDPゴシック" panose="020B0400000000000000" pitchFamily="50" charset="-128"/>
              <a:ea typeface="BIZ UDPゴシック" panose="020B0400000000000000" pitchFamily="50" charset="-128"/>
            </a:rPr>
            <a:t>１年間の</a:t>
          </a:r>
          <a:r>
            <a:rPr kumimoji="1" lang="en-US" altLang="ja-JP" sz="2000">
              <a:latin typeface="BIZ UDPゴシック" panose="020B0400000000000000" pitchFamily="50" charset="-128"/>
              <a:ea typeface="BIZ UDPゴシック" panose="020B0400000000000000" pitchFamily="50" charset="-128"/>
            </a:rPr>
            <a:t>CO2</a:t>
          </a:r>
          <a:r>
            <a:rPr kumimoji="1" lang="ja-JP" altLang="en-US" sz="2000">
              <a:latin typeface="BIZ UDPゴシック" panose="020B0400000000000000" pitchFamily="50" charset="-128"/>
              <a:ea typeface="BIZ UDPゴシック" panose="020B0400000000000000" pitchFamily="50" charset="-128"/>
            </a:rPr>
            <a:t>排出量を計算する場合，</a:t>
          </a:r>
          <a:endParaRPr kumimoji="1" lang="en-US" altLang="ja-JP" sz="2000">
            <a:latin typeface="BIZ UDPゴシック" panose="020B0400000000000000" pitchFamily="50" charset="-128"/>
            <a:ea typeface="BIZ UDPゴシック" panose="020B0400000000000000" pitchFamily="50" charset="-128"/>
          </a:endParaRPr>
        </a:p>
        <a:p>
          <a:pPr algn="ctr"/>
          <a:r>
            <a:rPr kumimoji="1" lang="ja-JP" altLang="en-US" sz="2000">
              <a:latin typeface="BIZ UDPゴシック" panose="020B0400000000000000" pitchFamily="50" charset="-128"/>
              <a:ea typeface="BIZ UDPゴシック" panose="020B0400000000000000" pitchFamily="50" charset="-128"/>
            </a:rPr>
            <a:t>このシートに毎月のエネルギー使用量を記録しておくと便利です。</a:t>
          </a:r>
        </a:p>
      </xdr:txBody>
    </xdr:sp>
    <xdr:clientData/>
  </xdr:twoCellAnchor>
  <xdr:twoCellAnchor editAs="absolute">
    <xdr:from>
      <xdr:col>4</xdr:col>
      <xdr:colOff>190499</xdr:colOff>
      <xdr:row>4</xdr:row>
      <xdr:rowOff>166688</xdr:rowOff>
    </xdr:from>
    <xdr:to>
      <xdr:col>9</xdr:col>
      <xdr:colOff>519905</xdr:colOff>
      <xdr:row>8</xdr:row>
      <xdr:rowOff>388938</xdr:rowOff>
    </xdr:to>
    <xdr:grpSp>
      <xdr:nvGrpSpPr>
        <xdr:cNvPr id="3" name="グループ化 2">
          <a:extLst>
            <a:ext uri="{FF2B5EF4-FFF2-40B4-BE49-F238E27FC236}">
              <a16:creationId xmlns:a16="http://schemas.microsoft.com/office/drawing/2014/main" id="{603F5034-D9F3-4C15-B4F0-4D494C19DFC5}"/>
            </a:ext>
          </a:extLst>
        </xdr:cNvPr>
        <xdr:cNvGrpSpPr/>
      </xdr:nvGrpSpPr>
      <xdr:grpSpPr>
        <a:xfrm>
          <a:off x="2635249" y="2071688"/>
          <a:ext cx="7346156" cy="1428750"/>
          <a:chOff x="-246062" y="646906"/>
          <a:chExt cx="7306468" cy="1428750"/>
        </a:xfrm>
      </xdr:grpSpPr>
      <xdr:sp macro="" textlink="">
        <xdr:nvSpPr>
          <xdr:cNvPr id="4" name="矢印: 下 3">
            <a:extLst>
              <a:ext uri="{FF2B5EF4-FFF2-40B4-BE49-F238E27FC236}">
                <a16:creationId xmlns:a16="http://schemas.microsoft.com/office/drawing/2014/main" id="{6B1F27E8-B2DA-450A-A040-AEE4A337A388}"/>
              </a:ext>
            </a:extLst>
          </xdr:cNvPr>
          <xdr:cNvSpPr/>
        </xdr:nvSpPr>
        <xdr:spPr>
          <a:xfrm rot="4467612">
            <a:off x="-103187" y="980281"/>
            <a:ext cx="952500" cy="1238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2D04B596-05D1-418C-8A89-DBC9BEF9040E}"/>
              </a:ext>
            </a:extLst>
          </xdr:cNvPr>
          <xdr:cNvSpPr/>
        </xdr:nvSpPr>
        <xdr:spPr>
          <a:xfrm>
            <a:off x="885031" y="646906"/>
            <a:ext cx="6175375" cy="1174750"/>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BIZ UDPゴシック" panose="020B0400000000000000" pitchFamily="50" charset="-128"/>
                <a:ea typeface="BIZ UDPゴシック" panose="020B0400000000000000" pitchFamily="50" charset="-128"/>
              </a:rPr>
              <a:t>①　年（西暦）を入力してください。</a:t>
            </a:r>
          </a:p>
        </xdr:txBody>
      </xdr:sp>
    </xdr:grpSp>
    <xdr:clientData/>
  </xdr:twoCellAnchor>
  <xdr:twoCellAnchor editAs="absolute">
    <xdr:from>
      <xdr:col>4</xdr:col>
      <xdr:colOff>833437</xdr:colOff>
      <xdr:row>11</xdr:row>
      <xdr:rowOff>285750</xdr:rowOff>
    </xdr:from>
    <xdr:to>
      <xdr:col>17</xdr:col>
      <xdr:colOff>119062</xdr:colOff>
      <xdr:row>18</xdr:row>
      <xdr:rowOff>71437</xdr:rowOff>
    </xdr:to>
    <xdr:sp macro="" textlink="">
      <xdr:nvSpPr>
        <xdr:cNvPr id="6" name="正方形/長方形 5">
          <a:extLst>
            <a:ext uri="{FF2B5EF4-FFF2-40B4-BE49-F238E27FC236}">
              <a16:creationId xmlns:a16="http://schemas.microsoft.com/office/drawing/2014/main" id="{BCFF95AD-40DD-415E-B5D0-9D5811D116EE}"/>
            </a:ext>
          </a:extLst>
        </xdr:cNvPr>
        <xdr:cNvSpPr/>
      </xdr:nvSpPr>
      <xdr:spPr>
        <a:xfrm>
          <a:off x="3238500" y="4595813"/>
          <a:ext cx="18264187" cy="4381499"/>
        </a:xfrm>
        <a:prstGeom prst="rect">
          <a:avLst/>
        </a:prstGeom>
        <a:noFill/>
        <a:ln w="76200">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10</xdr:col>
      <xdr:colOff>1468436</xdr:colOff>
      <xdr:row>5</xdr:row>
      <xdr:rowOff>47625</xdr:rowOff>
    </xdr:from>
    <xdr:to>
      <xdr:col>16</xdr:col>
      <xdr:colOff>1198562</xdr:colOff>
      <xdr:row>11</xdr:row>
      <xdr:rowOff>222250</xdr:rowOff>
    </xdr:to>
    <xdr:grpSp>
      <xdr:nvGrpSpPr>
        <xdr:cNvPr id="7" name="グループ化 6">
          <a:extLst>
            <a:ext uri="{FF2B5EF4-FFF2-40B4-BE49-F238E27FC236}">
              <a16:creationId xmlns:a16="http://schemas.microsoft.com/office/drawing/2014/main" id="{0048D418-F2C7-44B1-A26F-6DA017169CCD}"/>
            </a:ext>
          </a:extLst>
        </xdr:cNvPr>
        <xdr:cNvGrpSpPr/>
      </xdr:nvGrpSpPr>
      <xdr:grpSpPr>
        <a:xfrm>
          <a:off x="12438061" y="2333625"/>
          <a:ext cx="8778876" cy="2254250"/>
          <a:chOff x="3425031" y="789781"/>
          <a:chExt cx="8731251" cy="2222500"/>
        </a:xfrm>
      </xdr:grpSpPr>
      <xdr:sp macro="" textlink="">
        <xdr:nvSpPr>
          <xdr:cNvPr id="8" name="矢印: 下 7">
            <a:extLst>
              <a:ext uri="{FF2B5EF4-FFF2-40B4-BE49-F238E27FC236}">
                <a16:creationId xmlns:a16="http://schemas.microsoft.com/office/drawing/2014/main" id="{A5E79F7D-A08E-467C-8F14-5D0C30059B24}"/>
              </a:ext>
            </a:extLst>
          </xdr:cNvPr>
          <xdr:cNvSpPr/>
        </xdr:nvSpPr>
        <xdr:spPr>
          <a:xfrm>
            <a:off x="7072313" y="1774031"/>
            <a:ext cx="952500" cy="1238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65258F9-CCE2-4DAF-88CA-CB8E1F594945}"/>
              </a:ext>
            </a:extLst>
          </xdr:cNvPr>
          <xdr:cNvSpPr/>
        </xdr:nvSpPr>
        <xdr:spPr>
          <a:xfrm>
            <a:off x="3425031" y="789781"/>
            <a:ext cx="8731251" cy="1174750"/>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BIZ UDPゴシック" panose="020B0400000000000000" pitchFamily="50" charset="-128"/>
                <a:ea typeface="BIZ UDPゴシック" panose="020B0400000000000000" pitchFamily="50" charset="-128"/>
              </a:rPr>
              <a:t>②　月ごとに，エネルギー使用量を入力してください。</a:t>
            </a:r>
          </a:p>
        </xdr:txBody>
      </xdr:sp>
    </xdr:grpSp>
    <xdr:clientData/>
  </xdr:twoCellAnchor>
  <xdr:twoCellAnchor editAs="absolute">
    <xdr:from>
      <xdr:col>9</xdr:col>
      <xdr:colOff>333375</xdr:colOff>
      <xdr:row>19</xdr:row>
      <xdr:rowOff>214312</xdr:rowOff>
    </xdr:from>
    <xdr:to>
      <xdr:col>15</xdr:col>
      <xdr:colOff>1314070</xdr:colOff>
      <xdr:row>22</xdr:row>
      <xdr:rowOff>86406</xdr:rowOff>
    </xdr:to>
    <xdr:grpSp>
      <xdr:nvGrpSpPr>
        <xdr:cNvPr id="10" name="グループ化 9">
          <a:extLst>
            <a:ext uri="{FF2B5EF4-FFF2-40B4-BE49-F238E27FC236}">
              <a16:creationId xmlns:a16="http://schemas.microsoft.com/office/drawing/2014/main" id="{B627ADE2-76F3-41F9-A7C3-1FE17AA487A5}"/>
            </a:ext>
          </a:extLst>
        </xdr:cNvPr>
        <xdr:cNvGrpSpPr/>
      </xdr:nvGrpSpPr>
      <xdr:grpSpPr>
        <a:xfrm>
          <a:off x="9794875" y="9913937"/>
          <a:ext cx="10029445" cy="1205594"/>
          <a:chOff x="3425031" y="789781"/>
          <a:chExt cx="9980698" cy="1174750"/>
        </a:xfrm>
      </xdr:grpSpPr>
      <xdr:sp macro="" textlink="">
        <xdr:nvSpPr>
          <xdr:cNvPr id="11" name="矢印: 下 10">
            <a:extLst>
              <a:ext uri="{FF2B5EF4-FFF2-40B4-BE49-F238E27FC236}">
                <a16:creationId xmlns:a16="http://schemas.microsoft.com/office/drawing/2014/main" id="{E7E04DAC-EC70-41DF-8D9A-4E8D6AF48FF0}"/>
              </a:ext>
            </a:extLst>
          </xdr:cNvPr>
          <xdr:cNvSpPr/>
        </xdr:nvSpPr>
        <xdr:spPr>
          <a:xfrm rot="16200000">
            <a:off x="12311585" y="813224"/>
            <a:ext cx="961034" cy="122725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3C8EBAA4-28BB-4F0E-81FF-00CC069EAD3A}"/>
              </a:ext>
            </a:extLst>
          </xdr:cNvPr>
          <xdr:cNvSpPr/>
        </xdr:nvSpPr>
        <xdr:spPr>
          <a:xfrm>
            <a:off x="3425031" y="789781"/>
            <a:ext cx="8731251" cy="1174750"/>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BIZ UDPゴシック" panose="020B0400000000000000" pitchFamily="50" charset="-128"/>
                <a:ea typeface="BIZ UDPゴシック" panose="020B0400000000000000" pitchFamily="50" charset="-128"/>
              </a:rPr>
              <a:t>③　</a:t>
            </a:r>
            <a:r>
              <a:rPr kumimoji="1" lang="en-US" altLang="ja-JP" sz="2400" b="1">
                <a:solidFill>
                  <a:schemeClr val="tx1"/>
                </a:solidFill>
                <a:latin typeface="BIZ UDPゴシック" panose="020B0400000000000000" pitchFamily="50" charset="-128"/>
                <a:ea typeface="BIZ UDPゴシック" panose="020B0400000000000000" pitchFamily="50" charset="-128"/>
              </a:rPr>
              <a:t>CO2</a:t>
            </a:r>
            <a:r>
              <a:rPr kumimoji="1" lang="ja-JP" altLang="en-US" sz="2400" b="1">
                <a:solidFill>
                  <a:schemeClr val="tx1"/>
                </a:solidFill>
                <a:latin typeface="BIZ UDPゴシック" panose="020B0400000000000000" pitchFamily="50" charset="-128"/>
                <a:ea typeface="BIZ UDPゴシック" panose="020B0400000000000000" pitchFamily="50" charset="-128"/>
              </a:rPr>
              <a:t>排出量が表示されます。</a:t>
            </a:r>
          </a:p>
        </xdr:txBody>
      </xdr:sp>
    </xdr:grpSp>
    <xdr:clientData/>
  </xdr:twoCellAnchor>
  <xdr:twoCellAnchor editAs="absolute">
    <xdr:from>
      <xdr:col>4</xdr:col>
      <xdr:colOff>833438</xdr:colOff>
      <xdr:row>24</xdr:row>
      <xdr:rowOff>381000</xdr:rowOff>
    </xdr:from>
    <xdr:to>
      <xdr:col>17</xdr:col>
      <xdr:colOff>119063</xdr:colOff>
      <xdr:row>27</xdr:row>
      <xdr:rowOff>682625</xdr:rowOff>
    </xdr:to>
    <xdr:sp macro="" textlink="">
      <xdr:nvSpPr>
        <xdr:cNvPr id="17" name="正方形/長方形 16">
          <a:extLst>
            <a:ext uri="{FF2B5EF4-FFF2-40B4-BE49-F238E27FC236}">
              <a16:creationId xmlns:a16="http://schemas.microsoft.com/office/drawing/2014/main" id="{41300632-187C-45F1-B581-86E80CB1DCD3}"/>
            </a:ext>
          </a:extLst>
        </xdr:cNvPr>
        <xdr:cNvSpPr/>
      </xdr:nvSpPr>
      <xdr:spPr>
        <a:xfrm>
          <a:off x="3238501" y="12120563"/>
          <a:ext cx="18264187" cy="2135187"/>
        </a:xfrm>
        <a:prstGeom prst="rect">
          <a:avLst/>
        </a:prstGeom>
        <a:noFill/>
        <a:ln w="76200">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8</xdr:col>
      <xdr:colOff>246063</xdr:colOff>
      <xdr:row>27</xdr:row>
      <xdr:rowOff>636813</xdr:rowOff>
    </xdr:from>
    <xdr:to>
      <xdr:col>16</xdr:col>
      <xdr:colOff>99632</xdr:colOff>
      <xdr:row>32</xdr:row>
      <xdr:rowOff>7031</xdr:rowOff>
    </xdr:to>
    <xdr:grpSp>
      <xdr:nvGrpSpPr>
        <xdr:cNvPr id="13" name="グループ化 12">
          <a:extLst>
            <a:ext uri="{FF2B5EF4-FFF2-40B4-BE49-F238E27FC236}">
              <a16:creationId xmlns:a16="http://schemas.microsoft.com/office/drawing/2014/main" id="{B536DC3D-D04C-4D56-B72F-734E3B18F0FF}"/>
            </a:ext>
          </a:extLst>
        </xdr:cNvPr>
        <xdr:cNvGrpSpPr/>
      </xdr:nvGrpSpPr>
      <xdr:grpSpPr>
        <a:xfrm>
          <a:off x="8199438" y="14336938"/>
          <a:ext cx="11918569" cy="2227718"/>
          <a:chOff x="1541509" y="-206894"/>
          <a:chExt cx="11864220" cy="2171425"/>
        </a:xfrm>
      </xdr:grpSpPr>
      <xdr:sp macro="" textlink="">
        <xdr:nvSpPr>
          <xdr:cNvPr id="14" name="矢印: 下 13">
            <a:extLst>
              <a:ext uri="{FF2B5EF4-FFF2-40B4-BE49-F238E27FC236}">
                <a16:creationId xmlns:a16="http://schemas.microsoft.com/office/drawing/2014/main" id="{0FC4610C-A858-461E-9D14-D3A408658189}"/>
              </a:ext>
            </a:extLst>
          </xdr:cNvPr>
          <xdr:cNvSpPr/>
        </xdr:nvSpPr>
        <xdr:spPr>
          <a:xfrm rot="10800000">
            <a:off x="5563898" y="-206894"/>
            <a:ext cx="952500" cy="1238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矢印: 下 14">
            <a:extLst>
              <a:ext uri="{FF2B5EF4-FFF2-40B4-BE49-F238E27FC236}">
                <a16:creationId xmlns:a16="http://schemas.microsoft.com/office/drawing/2014/main" id="{DA83EC46-968A-412F-8904-41A50F0BBC78}"/>
              </a:ext>
            </a:extLst>
          </xdr:cNvPr>
          <xdr:cNvSpPr/>
        </xdr:nvSpPr>
        <xdr:spPr>
          <a:xfrm rot="16200000">
            <a:off x="12311585" y="813224"/>
            <a:ext cx="961034" cy="122725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49039E92-885C-4B3F-A45F-756AD7787C57}"/>
              </a:ext>
            </a:extLst>
          </xdr:cNvPr>
          <xdr:cNvSpPr/>
        </xdr:nvSpPr>
        <xdr:spPr>
          <a:xfrm>
            <a:off x="1541509" y="789781"/>
            <a:ext cx="10614773" cy="1174750"/>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BIZ UDPゴシック" panose="020B0400000000000000" pitchFamily="50" charset="-128"/>
                <a:ea typeface="BIZ UDPゴシック" panose="020B0400000000000000" pitchFamily="50" charset="-128"/>
              </a:rPr>
              <a:t>④　再エネ設備の発電量を入力すると，</a:t>
            </a:r>
            <a:r>
              <a:rPr kumimoji="1" lang="en-US" altLang="ja-JP" sz="2400" b="1">
                <a:solidFill>
                  <a:schemeClr val="tx1"/>
                </a:solidFill>
                <a:latin typeface="BIZ UDPゴシック" panose="020B0400000000000000" pitchFamily="50" charset="-128"/>
                <a:ea typeface="BIZ UDPゴシック" panose="020B0400000000000000" pitchFamily="50" charset="-128"/>
              </a:rPr>
              <a:t>CO2</a:t>
            </a:r>
            <a:r>
              <a:rPr kumimoji="1" lang="ja-JP" altLang="en-US" sz="2400" b="1">
                <a:solidFill>
                  <a:schemeClr val="tx1"/>
                </a:solidFill>
                <a:latin typeface="BIZ UDPゴシック" panose="020B0400000000000000" pitchFamily="50" charset="-128"/>
                <a:ea typeface="BIZ UDPゴシック" panose="020B0400000000000000" pitchFamily="50" charset="-128"/>
              </a:rPr>
              <a:t>削減効果が表示されます。</a:t>
            </a:r>
          </a:p>
          <a:p>
            <a:pPr algn="ctr"/>
            <a:r>
              <a:rPr kumimoji="1" lang="ja-JP" altLang="en-US" sz="2400" b="1">
                <a:solidFill>
                  <a:schemeClr val="tx1"/>
                </a:solidFill>
                <a:latin typeface="BIZ UDPゴシック" panose="020B0400000000000000" pitchFamily="50" charset="-128"/>
                <a:ea typeface="BIZ UDPゴシック" panose="020B0400000000000000" pitchFamily="50" charset="-128"/>
              </a:rPr>
              <a:t>売電量，自家消費量も参考値として入力できます。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72F9-23B0-4220-AFE9-036096A466E7}">
  <sheetPr codeName="Sheet2">
    <tabColor rgb="FFFFFF00"/>
    <pageSetUpPr fitToPage="1"/>
  </sheetPr>
  <dimension ref="A1:J55"/>
  <sheetViews>
    <sheetView showGridLines="0" view="pageBreakPreview" zoomScaleNormal="100" zoomScaleSheetLayoutView="100" workbookViewId="0">
      <selection sqref="A1:I1"/>
    </sheetView>
  </sheetViews>
  <sheetFormatPr defaultRowHeight="13.5" x14ac:dyDescent="0.15"/>
  <sheetData>
    <row r="1" spans="1:10" ht="51" customHeight="1" x14ac:dyDescent="0.15">
      <c r="A1" s="119" t="s">
        <v>28</v>
      </c>
      <c r="B1" s="120"/>
      <c r="C1" s="120"/>
      <c r="D1" s="120"/>
      <c r="E1" s="120"/>
      <c r="F1" s="120"/>
      <c r="G1" s="120"/>
      <c r="H1" s="120"/>
      <c r="I1" s="121"/>
      <c r="J1" s="61"/>
    </row>
    <row r="2" spans="1:10" x14ac:dyDescent="0.15">
      <c r="A2" s="62"/>
      <c r="B2" s="63"/>
      <c r="C2" s="63"/>
      <c r="D2" s="63"/>
      <c r="E2" s="63"/>
      <c r="F2" s="63"/>
      <c r="G2" s="63"/>
      <c r="H2" s="63"/>
      <c r="I2" s="64"/>
    </row>
    <row r="3" spans="1:10" ht="14.25" customHeight="1" x14ac:dyDescent="0.15">
      <c r="A3" s="122" t="s">
        <v>52</v>
      </c>
      <c r="B3" s="123"/>
      <c r="C3" s="123"/>
      <c r="D3" s="123"/>
      <c r="E3" s="123"/>
      <c r="F3" s="123"/>
      <c r="G3" s="123"/>
      <c r="H3" s="123"/>
      <c r="I3" s="124"/>
    </row>
    <row r="4" spans="1:10" ht="14.25" customHeight="1" x14ac:dyDescent="0.15">
      <c r="A4" s="122"/>
      <c r="B4" s="123"/>
      <c r="C4" s="123"/>
      <c r="D4" s="123"/>
      <c r="E4" s="123"/>
      <c r="F4" s="123"/>
      <c r="G4" s="123"/>
      <c r="H4" s="123"/>
      <c r="I4" s="124"/>
    </row>
    <row r="5" spans="1:10" ht="14.25" customHeight="1" x14ac:dyDescent="0.15">
      <c r="A5" s="122"/>
      <c r="B5" s="123"/>
      <c r="C5" s="123"/>
      <c r="D5" s="123"/>
      <c r="E5" s="123"/>
      <c r="F5" s="123"/>
      <c r="G5" s="123"/>
      <c r="H5" s="123"/>
      <c r="I5" s="124"/>
    </row>
    <row r="6" spans="1:10" ht="14.25" customHeight="1" x14ac:dyDescent="0.15">
      <c r="A6" s="122"/>
      <c r="B6" s="123"/>
      <c r="C6" s="123"/>
      <c r="D6" s="123"/>
      <c r="E6" s="123"/>
      <c r="F6" s="123"/>
      <c r="G6" s="123"/>
      <c r="H6" s="123"/>
      <c r="I6" s="124"/>
    </row>
    <row r="7" spans="1:10" ht="14.25" customHeight="1" x14ac:dyDescent="0.15">
      <c r="A7" s="122"/>
      <c r="B7" s="123"/>
      <c r="C7" s="123"/>
      <c r="D7" s="123"/>
      <c r="E7" s="123"/>
      <c r="F7" s="123"/>
      <c r="G7" s="123"/>
      <c r="H7" s="123"/>
      <c r="I7" s="124"/>
    </row>
    <row r="8" spans="1:10" ht="14.25" customHeight="1" x14ac:dyDescent="0.15">
      <c r="A8" s="122"/>
      <c r="B8" s="123"/>
      <c r="C8" s="123"/>
      <c r="D8" s="123"/>
      <c r="E8" s="123"/>
      <c r="F8" s="123"/>
      <c r="G8" s="123"/>
      <c r="H8" s="123"/>
      <c r="I8" s="124"/>
    </row>
    <row r="9" spans="1:10" ht="14.25" customHeight="1" x14ac:dyDescent="0.15">
      <c r="A9" s="122"/>
      <c r="B9" s="123"/>
      <c r="C9" s="123"/>
      <c r="D9" s="123"/>
      <c r="E9" s="123"/>
      <c r="F9" s="123"/>
      <c r="G9" s="123"/>
      <c r="H9" s="123"/>
      <c r="I9" s="124"/>
    </row>
    <row r="10" spans="1:10" ht="14.25" customHeight="1" x14ac:dyDescent="0.15">
      <c r="A10" s="122"/>
      <c r="B10" s="123"/>
      <c r="C10" s="123"/>
      <c r="D10" s="123"/>
      <c r="E10" s="123"/>
      <c r="F10" s="123"/>
      <c r="G10" s="123"/>
      <c r="H10" s="123"/>
      <c r="I10" s="124"/>
    </row>
    <row r="11" spans="1:10" ht="14.25" customHeight="1" x14ac:dyDescent="0.15">
      <c r="A11" s="122"/>
      <c r="B11" s="123"/>
      <c r="C11" s="123"/>
      <c r="D11" s="123"/>
      <c r="E11" s="123"/>
      <c r="F11" s="123"/>
      <c r="G11" s="123"/>
      <c r="H11" s="123"/>
      <c r="I11" s="124"/>
    </row>
    <row r="12" spans="1:10" ht="14.25" customHeight="1" x14ac:dyDescent="0.15">
      <c r="A12" s="122"/>
      <c r="B12" s="123"/>
      <c r="C12" s="123"/>
      <c r="D12" s="123"/>
      <c r="E12" s="123"/>
      <c r="F12" s="123"/>
      <c r="G12" s="123"/>
      <c r="H12" s="123"/>
      <c r="I12" s="124"/>
    </row>
    <row r="13" spans="1:10" ht="14.25" customHeight="1" x14ac:dyDescent="0.15">
      <c r="A13" s="122"/>
      <c r="B13" s="123"/>
      <c r="C13" s="123"/>
      <c r="D13" s="123"/>
      <c r="E13" s="123"/>
      <c r="F13" s="123"/>
      <c r="G13" s="123"/>
      <c r="H13" s="123"/>
      <c r="I13" s="124"/>
    </row>
    <row r="14" spans="1:10" ht="14.25" customHeight="1" x14ac:dyDescent="0.15">
      <c r="A14" s="122"/>
      <c r="B14" s="123"/>
      <c r="C14" s="123"/>
      <c r="D14" s="123"/>
      <c r="E14" s="123"/>
      <c r="F14" s="123"/>
      <c r="G14" s="123"/>
      <c r="H14" s="123"/>
      <c r="I14" s="124"/>
    </row>
    <row r="15" spans="1:10" ht="14.25" customHeight="1" x14ac:dyDescent="0.15">
      <c r="A15" s="122"/>
      <c r="B15" s="123"/>
      <c r="C15" s="123"/>
      <c r="D15" s="123"/>
      <c r="E15" s="123"/>
      <c r="F15" s="123"/>
      <c r="G15" s="123"/>
      <c r="H15" s="123"/>
      <c r="I15" s="124"/>
    </row>
    <row r="16" spans="1:10" ht="14.25" customHeight="1" x14ac:dyDescent="0.15">
      <c r="A16" s="122"/>
      <c r="B16" s="123"/>
      <c r="C16" s="123"/>
      <c r="D16" s="123"/>
      <c r="E16" s="123"/>
      <c r="F16" s="123"/>
      <c r="G16" s="123"/>
      <c r="H16" s="123"/>
      <c r="I16" s="124"/>
    </row>
    <row r="17" spans="1:10" ht="14.25" customHeight="1" x14ac:dyDescent="0.15">
      <c r="A17" s="122"/>
      <c r="B17" s="123"/>
      <c r="C17" s="123"/>
      <c r="D17" s="123"/>
      <c r="E17" s="123"/>
      <c r="F17" s="123"/>
      <c r="G17" s="123"/>
      <c r="H17" s="123"/>
      <c r="I17" s="124"/>
    </row>
    <row r="18" spans="1:10" ht="14.25" customHeight="1" x14ac:dyDescent="0.15">
      <c r="A18" s="122"/>
      <c r="B18" s="123"/>
      <c r="C18" s="123"/>
      <c r="D18" s="123"/>
      <c r="E18" s="123"/>
      <c r="F18" s="123"/>
      <c r="G18" s="123"/>
      <c r="H18" s="123"/>
      <c r="I18" s="124"/>
    </row>
    <row r="19" spans="1:10" ht="14.25" customHeight="1" x14ac:dyDescent="0.15">
      <c r="A19" s="122"/>
      <c r="B19" s="123"/>
      <c r="C19" s="123"/>
      <c r="D19" s="123"/>
      <c r="E19" s="123"/>
      <c r="F19" s="123"/>
      <c r="G19" s="123"/>
      <c r="H19" s="123"/>
      <c r="I19" s="124"/>
    </row>
    <row r="20" spans="1:10" ht="14.25" customHeight="1" x14ac:dyDescent="0.15">
      <c r="A20" s="122"/>
      <c r="B20" s="123"/>
      <c r="C20" s="123"/>
      <c r="D20" s="123"/>
      <c r="E20" s="123"/>
      <c r="F20" s="123"/>
      <c r="G20" s="123"/>
      <c r="H20" s="123"/>
      <c r="I20" s="124"/>
    </row>
    <row r="21" spans="1:10" ht="14.25" customHeight="1" x14ac:dyDescent="0.15">
      <c r="A21" s="122"/>
      <c r="B21" s="123"/>
      <c r="C21" s="123"/>
      <c r="D21" s="123"/>
      <c r="E21" s="123"/>
      <c r="F21" s="123"/>
      <c r="G21" s="123"/>
      <c r="H21" s="123"/>
      <c r="I21" s="124"/>
      <c r="J21" s="60"/>
    </row>
    <row r="22" spans="1:10" ht="21" customHeight="1" x14ac:dyDescent="0.15">
      <c r="A22" s="122"/>
      <c r="B22" s="123"/>
      <c r="C22" s="123"/>
      <c r="D22" s="123"/>
      <c r="E22" s="123"/>
      <c r="F22" s="123"/>
      <c r="G22" s="123"/>
      <c r="H22" s="123"/>
      <c r="I22" s="124"/>
    </row>
    <row r="23" spans="1:10" ht="21" customHeight="1" x14ac:dyDescent="0.15">
      <c r="A23" s="122"/>
      <c r="B23" s="123"/>
      <c r="C23" s="123"/>
      <c r="D23" s="123"/>
      <c r="E23" s="123"/>
      <c r="F23" s="123"/>
      <c r="G23" s="123"/>
      <c r="H23" s="123"/>
      <c r="I23" s="124"/>
    </row>
    <row r="24" spans="1:10" ht="14.25" customHeight="1" x14ac:dyDescent="0.15">
      <c r="A24" s="122"/>
      <c r="B24" s="123"/>
      <c r="C24" s="123"/>
      <c r="D24" s="123"/>
      <c r="E24" s="123"/>
      <c r="F24" s="123"/>
      <c r="G24" s="123"/>
      <c r="H24" s="123"/>
      <c r="I24" s="124"/>
    </row>
    <row r="25" spans="1:10" ht="14.25" customHeight="1" x14ac:dyDescent="0.15">
      <c r="A25" s="122"/>
      <c r="B25" s="123"/>
      <c r="C25" s="123"/>
      <c r="D25" s="123"/>
      <c r="E25" s="123"/>
      <c r="F25" s="123"/>
      <c r="G25" s="123"/>
      <c r="H25" s="123"/>
      <c r="I25" s="124"/>
    </row>
    <row r="26" spans="1:10" ht="14.25" customHeight="1" x14ac:dyDescent="0.15">
      <c r="A26" s="122"/>
      <c r="B26" s="123"/>
      <c r="C26" s="123"/>
      <c r="D26" s="123"/>
      <c r="E26" s="123"/>
      <c r="F26" s="123"/>
      <c r="G26" s="123"/>
      <c r="H26" s="123"/>
      <c r="I26" s="124"/>
    </row>
    <row r="27" spans="1:10" ht="14.25" customHeight="1" x14ac:dyDescent="0.15">
      <c r="A27" s="122"/>
      <c r="B27" s="123"/>
      <c r="C27" s="123"/>
      <c r="D27" s="123"/>
      <c r="E27" s="123"/>
      <c r="F27" s="123"/>
      <c r="G27" s="123"/>
      <c r="H27" s="123"/>
      <c r="I27" s="124"/>
    </row>
    <row r="28" spans="1:10" ht="14.25" customHeight="1" x14ac:dyDescent="0.15">
      <c r="A28" s="122"/>
      <c r="B28" s="123"/>
      <c r="C28" s="123"/>
      <c r="D28" s="123"/>
      <c r="E28" s="123"/>
      <c r="F28" s="123"/>
      <c r="G28" s="123"/>
      <c r="H28" s="123"/>
      <c r="I28" s="124"/>
    </row>
    <row r="29" spans="1:10" ht="14.25" customHeight="1" x14ac:dyDescent="0.15">
      <c r="A29" s="122"/>
      <c r="B29" s="123"/>
      <c r="C29" s="123"/>
      <c r="D29" s="123"/>
      <c r="E29" s="123"/>
      <c r="F29" s="123"/>
      <c r="G29" s="123"/>
      <c r="H29" s="123"/>
      <c r="I29" s="124"/>
    </row>
    <row r="30" spans="1:10" ht="14.25" customHeight="1" x14ac:dyDescent="0.15">
      <c r="A30" s="122"/>
      <c r="B30" s="123"/>
      <c r="C30" s="123"/>
      <c r="D30" s="123"/>
      <c r="E30" s="123"/>
      <c r="F30" s="123"/>
      <c r="G30" s="123"/>
      <c r="H30" s="123"/>
      <c r="I30" s="124"/>
    </row>
    <row r="31" spans="1:10" ht="14.25" customHeight="1" x14ac:dyDescent="0.15">
      <c r="A31" s="122"/>
      <c r="B31" s="123"/>
      <c r="C31" s="123"/>
      <c r="D31" s="123"/>
      <c r="E31" s="123"/>
      <c r="F31" s="123"/>
      <c r="G31" s="123"/>
      <c r="H31" s="123"/>
      <c r="I31" s="124"/>
    </row>
    <row r="32" spans="1:10" ht="14.25" customHeight="1" x14ac:dyDescent="0.15">
      <c r="A32" s="122"/>
      <c r="B32" s="123"/>
      <c r="C32" s="123"/>
      <c r="D32" s="123"/>
      <c r="E32" s="123"/>
      <c r="F32" s="123"/>
      <c r="G32" s="123"/>
      <c r="H32" s="123"/>
      <c r="I32" s="124"/>
    </row>
    <row r="33" spans="1:10" ht="14.25" customHeight="1" x14ac:dyDescent="0.15">
      <c r="A33" s="122"/>
      <c r="B33" s="123"/>
      <c r="C33" s="123"/>
      <c r="D33" s="123"/>
      <c r="E33" s="123"/>
      <c r="F33" s="123"/>
      <c r="G33" s="123"/>
      <c r="H33" s="123"/>
      <c r="I33" s="124"/>
    </row>
    <row r="34" spans="1:10" ht="14.25" customHeight="1" x14ac:dyDescent="0.15">
      <c r="A34" s="122"/>
      <c r="B34" s="123"/>
      <c r="C34" s="123"/>
      <c r="D34" s="123"/>
      <c r="E34" s="123"/>
      <c r="F34" s="123"/>
      <c r="G34" s="123"/>
      <c r="H34" s="123"/>
      <c r="I34" s="124"/>
    </row>
    <row r="35" spans="1:10" ht="14.25" customHeight="1" x14ac:dyDescent="0.15">
      <c r="A35" s="122"/>
      <c r="B35" s="123"/>
      <c r="C35" s="123"/>
      <c r="D35" s="123"/>
      <c r="E35" s="123"/>
      <c r="F35" s="123"/>
      <c r="G35" s="123"/>
      <c r="H35" s="123"/>
      <c r="I35" s="124"/>
    </row>
    <row r="36" spans="1:10" ht="14.25" customHeight="1" x14ac:dyDescent="0.15">
      <c r="A36" s="122"/>
      <c r="B36" s="123"/>
      <c r="C36" s="123"/>
      <c r="D36" s="123"/>
      <c r="E36" s="123"/>
      <c r="F36" s="123"/>
      <c r="G36" s="123"/>
      <c r="H36" s="123"/>
      <c r="I36" s="124"/>
    </row>
    <row r="37" spans="1:10" ht="14.25" customHeight="1" x14ac:dyDescent="0.15">
      <c r="A37" s="122"/>
      <c r="B37" s="123"/>
      <c r="C37" s="123"/>
      <c r="D37" s="123"/>
      <c r="E37" s="123"/>
      <c r="F37" s="123"/>
      <c r="G37" s="123"/>
      <c r="H37" s="123"/>
      <c r="I37" s="124"/>
    </row>
    <row r="38" spans="1:10" ht="14.25" customHeight="1" thickBot="1" x14ac:dyDescent="0.2">
      <c r="A38" s="125"/>
      <c r="B38" s="126"/>
      <c r="C38" s="126"/>
      <c r="D38" s="126"/>
      <c r="E38" s="126"/>
      <c r="F38" s="126"/>
      <c r="G38" s="126"/>
      <c r="H38" s="126"/>
      <c r="I38" s="127"/>
      <c r="J38" s="60"/>
    </row>
    <row r="39" spans="1:10" ht="14.25" customHeight="1" x14ac:dyDescent="0.15">
      <c r="A39" s="69"/>
      <c r="B39" s="69"/>
      <c r="C39" s="69"/>
      <c r="D39" s="69"/>
      <c r="E39" s="69"/>
      <c r="F39" s="69"/>
      <c r="G39" s="69"/>
      <c r="H39" s="69"/>
      <c r="I39" s="69"/>
    </row>
    <row r="40" spans="1:10" ht="14.25" customHeight="1" x14ac:dyDescent="0.15">
      <c r="A40" s="68"/>
      <c r="B40" s="68"/>
      <c r="C40" s="68"/>
      <c r="D40" s="68"/>
      <c r="E40" s="68"/>
      <c r="F40" s="68"/>
      <c r="G40" s="68"/>
      <c r="H40" s="68"/>
      <c r="I40" s="68"/>
    </row>
    <row r="41" spans="1:10" ht="14.25" customHeight="1" x14ac:dyDescent="0.15">
      <c r="A41" s="68"/>
      <c r="B41" s="68"/>
      <c r="C41" s="68"/>
      <c r="D41" s="68"/>
      <c r="E41" s="68"/>
      <c r="F41" s="68"/>
      <c r="G41" s="68"/>
      <c r="H41" s="68"/>
      <c r="I41" s="68"/>
    </row>
    <row r="42" spans="1:10" ht="14.25" customHeight="1" x14ac:dyDescent="0.15">
      <c r="A42" s="68"/>
      <c r="B42" s="68"/>
      <c r="C42" s="68"/>
      <c r="D42" s="68"/>
      <c r="E42" s="68"/>
      <c r="F42" s="68"/>
      <c r="G42" s="68"/>
      <c r="H42" s="68"/>
      <c r="I42" s="68"/>
    </row>
    <row r="43" spans="1:10" ht="14.25" customHeight="1" x14ac:dyDescent="0.15">
      <c r="A43" s="68"/>
      <c r="B43" s="68"/>
      <c r="C43" s="68"/>
      <c r="D43" s="68"/>
      <c r="E43" s="68"/>
      <c r="F43" s="68"/>
      <c r="G43" s="68"/>
      <c r="H43" s="68"/>
      <c r="I43" s="68"/>
    </row>
    <row r="44" spans="1:10" ht="14.25" customHeight="1" x14ac:dyDescent="0.15">
      <c r="A44" s="68"/>
      <c r="B44" s="68"/>
      <c r="C44" s="68"/>
      <c r="D44" s="68"/>
      <c r="E44" s="68"/>
      <c r="F44" s="68"/>
      <c r="G44" s="68"/>
      <c r="H44" s="68"/>
      <c r="I44" s="68"/>
    </row>
    <row r="45" spans="1:10" ht="14.25" customHeight="1" x14ac:dyDescent="0.15">
      <c r="A45" s="68"/>
      <c r="B45" s="68"/>
      <c r="C45" s="68"/>
      <c r="D45" s="68"/>
      <c r="E45" s="68"/>
      <c r="F45" s="68"/>
      <c r="G45" s="68"/>
      <c r="H45" s="68"/>
      <c r="I45" s="68"/>
    </row>
    <row r="46" spans="1:10" ht="14.25" customHeight="1" x14ac:dyDescent="0.15">
      <c r="A46" s="68"/>
      <c r="B46" s="68"/>
      <c r="C46" s="68"/>
      <c r="D46" s="68"/>
      <c r="E46" s="68"/>
      <c r="F46" s="68"/>
      <c r="G46" s="68"/>
      <c r="H46" s="68"/>
      <c r="I46" s="68"/>
    </row>
    <row r="47" spans="1:10" ht="14.25" customHeight="1" x14ac:dyDescent="0.15">
      <c r="A47" s="68"/>
      <c r="B47" s="68"/>
      <c r="C47" s="68"/>
      <c r="D47" s="68"/>
      <c r="E47" s="68"/>
      <c r="F47" s="68"/>
      <c r="G47" s="68"/>
      <c r="H47" s="68"/>
      <c r="I47" s="68"/>
    </row>
    <row r="48" spans="1:10" ht="14.25" customHeight="1" x14ac:dyDescent="0.15">
      <c r="A48" s="68"/>
      <c r="B48" s="68"/>
      <c r="C48" s="68"/>
      <c r="D48" s="68"/>
      <c r="E48" s="68"/>
      <c r="F48" s="68"/>
      <c r="G48" s="68"/>
      <c r="H48" s="68"/>
      <c r="I48" s="68"/>
    </row>
    <row r="49" spans="1:9" ht="14.25" customHeight="1" x14ac:dyDescent="0.15">
      <c r="A49" s="68"/>
      <c r="B49" s="68"/>
      <c r="C49" s="68"/>
      <c r="D49" s="68"/>
      <c r="E49" s="68"/>
      <c r="F49" s="68"/>
      <c r="G49" s="68"/>
      <c r="H49" s="68"/>
      <c r="I49" s="68"/>
    </row>
    <row r="50" spans="1:9" ht="14.25" customHeight="1" x14ac:dyDescent="0.15">
      <c r="A50" s="68"/>
      <c r="B50" s="68"/>
      <c r="C50" s="68"/>
      <c r="D50" s="68"/>
      <c r="E50" s="68"/>
      <c r="F50" s="68"/>
      <c r="G50" s="68"/>
      <c r="H50" s="68"/>
      <c r="I50" s="68"/>
    </row>
    <row r="51" spans="1:9" ht="14.25" customHeight="1" x14ac:dyDescent="0.15">
      <c r="A51" s="68"/>
      <c r="B51" s="68"/>
      <c r="C51" s="68"/>
      <c r="D51" s="68"/>
      <c r="E51" s="68"/>
      <c r="F51" s="68"/>
      <c r="G51" s="68"/>
      <c r="H51" s="68"/>
      <c r="I51" s="68"/>
    </row>
    <row r="52" spans="1:9" ht="14.25" customHeight="1" x14ac:dyDescent="0.15">
      <c r="A52" s="68"/>
      <c r="B52" s="68"/>
      <c r="C52" s="68"/>
      <c r="D52" s="68"/>
      <c r="E52" s="68"/>
      <c r="F52" s="68"/>
      <c r="G52" s="68"/>
      <c r="H52" s="68"/>
      <c r="I52" s="68"/>
    </row>
    <row r="53" spans="1:9" ht="14.25" customHeight="1" x14ac:dyDescent="0.15">
      <c r="A53" s="68"/>
      <c r="B53" s="68"/>
      <c r="C53" s="68"/>
      <c r="D53" s="68"/>
      <c r="E53" s="68"/>
      <c r="F53" s="68"/>
      <c r="G53" s="68"/>
      <c r="H53" s="68"/>
      <c r="I53" s="68"/>
    </row>
    <row r="54" spans="1:9" ht="14.25" x14ac:dyDescent="0.15">
      <c r="A54" s="47"/>
      <c r="B54" s="47"/>
      <c r="C54" s="47"/>
      <c r="D54" s="47"/>
      <c r="E54" s="47"/>
      <c r="F54" s="47"/>
      <c r="G54" s="47"/>
      <c r="H54" s="47"/>
      <c r="I54" s="47"/>
    </row>
    <row r="55" spans="1:9" ht="14.25" x14ac:dyDescent="0.15">
      <c r="A55" s="47"/>
      <c r="B55" s="47"/>
      <c r="C55" s="47"/>
      <c r="D55" s="47"/>
      <c r="E55" s="47"/>
      <c r="F55" s="47"/>
      <c r="G55" s="47"/>
      <c r="H55" s="47"/>
      <c r="I55" s="47"/>
    </row>
  </sheetData>
  <sheetProtection selectLockedCells="1"/>
  <mergeCells count="2">
    <mergeCell ref="A1:I1"/>
    <mergeCell ref="A3:I3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pageSetUpPr fitToPage="1"/>
  </sheetPr>
  <dimension ref="B1:O30"/>
  <sheetViews>
    <sheetView showGridLines="0" tabSelected="1" view="pageBreakPreview" zoomScale="80" zoomScaleNormal="100" zoomScaleSheetLayoutView="80" workbookViewId="0">
      <selection activeCell="G9" sqref="G9"/>
    </sheetView>
  </sheetViews>
  <sheetFormatPr defaultRowHeight="17.25" customHeight="1" x14ac:dyDescent="0.15"/>
  <cols>
    <col min="1" max="1" width="1.125" style="1" customWidth="1"/>
    <col min="2" max="2" width="1.625" style="1" customWidth="1"/>
    <col min="3" max="3" width="5.625" style="1" customWidth="1"/>
    <col min="4" max="4" width="2.625" style="1" customWidth="1"/>
    <col min="5" max="5" width="18" style="1" customWidth="1"/>
    <col min="6" max="6" width="10.75" style="1" customWidth="1"/>
    <col min="7" max="7" width="26.125" style="1" customWidth="1"/>
    <col min="8" max="8" width="31.5" style="1" customWidth="1"/>
    <col min="9" max="9" width="5.625" style="1" customWidth="1"/>
    <col min="10" max="10" width="1.625" style="1" customWidth="1"/>
    <col min="11" max="11" width="1.125" style="1" customWidth="1"/>
    <col min="12" max="12" width="12.375" style="1" customWidth="1"/>
    <col min="13" max="13" width="16.875" style="1" customWidth="1"/>
    <col min="14" max="14" width="9.75" style="1" bestFit="1" customWidth="1"/>
    <col min="15" max="15" width="10.625" style="1" bestFit="1" customWidth="1"/>
    <col min="16" max="16384" width="9" style="1"/>
  </cols>
  <sheetData>
    <row r="1" spans="2:15" ht="9" customHeight="1" thickBot="1" x14ac:dyDescent="0.2"/>
    <row r="2" spans="2:15" ht="69.95" customHeight="1" x14ac:dyDescent="0.15">
      <c r="B2" s="132" t="s">
        <v>31</v>
      </c>
      <c r="C2" s="133"/>
      <c r="D2" s="133"/>
      <c r="E2" s="133"/>
      <c r="F2" s="133"/>
      <c r="G2" s="133"/>
      <c r="H2" s="133"/>
      <c r="I2" s="133"/>
      <c r="J2" s="134"/>
    </row>
    <row r="3" spans="2:15" ht="16.5" customHeight="1" x14ac:dyDescent="0.15">
      <c r="B3" s="14"/>
      <c r="C3" s="2"/>
      <c r="D3" s="2"/>
      <c r="E3" s="2"/>
      <c r="F3" s="2"/>
      <c r="G3" s="2"/>
      <c r="H3" s="2"/>
      <c r="I3" s="2"/>
      <c r="J3" s="24"/>
      <c r="K3" s="3"/>
    </row>
    <row r="4" spans="2:15" ht="17.25" customHeight="1" x14ac:dyDescent="0.15">
      <c r="B4" s="16"/>
      <c r="C4" s="58" t="s">
        <v>46</v>
      </c>
      <c r="D4" s="34"/>
      <c r="E4" s="35"/>
      <c r="F4" s="35"/>
      <c r="G4" s="35"/>
      <c r="H4" s="35"/>
      <c r="I4" s="35"/>
      <c r="J4" s="25"/>
      <c r="K4" s="3"/>
    </row>
    <row r="5" spans="2:15" ht="17.25" customHeight="1" x14ac:dyDescent="0.15">
      <c r="B5" s="16"/>
      <c r="C5" s="58" t="s">
        <v>47</v>
      </c>
      <c r="D5" s="34"/>
      <c r="E5" s="35"/>
      <c r="F5" s="35"/>
      <c r="G5" s="35"/>
      <c r="H5" s="35"/>
      <c r="I5" s="35"/>
      <c r="J5" s="25"/>
      <c r="K5" s="3"/>
    </row>
    <row r="6" spans="2:15" ht="17.25" customHeight="1" x14ac:dyDescent="0.15">
      <c r="B6" s="16"/>
      <c r="D6" s="34"/>
      <c r="E6" s="32"/>
      <c r="F6" s="32"/>
      <c r="G6" s="32"/>
      <c r="H6" s="32"/>
      <c r="I6" s="32"/>
      <c r="J6" s="25"/>
      <c r="K6" s="3"/>
    </row>
    <row r="7" spans="2:15" ht="17.25" customHeight="1" x14ac:dyDescent="0.15">
      <c r="B7" s="16"/>
      <c r="C7" s="82" t="s">
        <v>49</v>
      </c>
      <c r="D7" s="34"/>
      <c r="E7" s="32"/>
      <c r="F7" s="32"/>
      <c r="G7" s="32"/>
      <c r="H7" s="32"/>
      <c r="I7" s="32"/>
      <c r="J7" s="25"/>
      <c r="K7" s="3"/>
    </row>
    <row r="8" spans="2:15" ht="36.75" customHeight="1" x14ac:dyDescent="0.15">
      <c r="B8" s="18"/>
      <c r="C8" s="141"/>
      <c r="D8" s="137" t="s">
        <v>39</v>
      </c>
      <c r="E8" s="137"/>
      <c r="F8" s="55" t="s">
        <v>2</v>
      </c>
      <c r="G8" s="56" t="s">
        <v>33</v>
      </c>
      <c r="H8" s="57" t="s">
        <v>0</v>
      </c>
      <c r="I8" s="34"/>
      <c r="J8" s="27"/>
      <c r="M8" s="41" t="s">
        <v>22</v>
      </c>
    </row>
    <row r="9" spans="2:15" ht="54.95" customHeight="1" x14ac:dyDescent="0.15">
      <c r="B9" s="17"/>
      <c r="C9" s="141"/>
      <c r="D9" s="138" t="s">
        <v>34</v>
      </c>
      <c r="E9" s="136"/>
      <c r="F9" s="49" t="s">
        <v>30</v>
      </c>
      <c r="G9" s="100"/>
      <c r="H9" s="102">
        <f t="shared" ref="H9:H14" si="0">M9*G9</f>
        <v>0</v>
      </c>
      <c r="I9" s="34"/>
      <c r="J9" s="26"/>
      <c r="M9" s="59">
        <f>0.000529*1000</f>
        <v>0.52899999999999991</v>
      </c>
      <c r="N9" s="3"/>
    </row>
    <row r="10" spans="2:15" ht="54.95" customHeight="1" x14ac:dyDescent="0.15">
      <c r="B10" s="17"/>
      <c r="C10" s="141"/>
      <c r="D10" s="136" t="s">
        <v>9</v>
      </c>
      <c r="E10" s="136"/>
      <c r="F10" s="49" t="s">
        <v>4</v>
      </c>
      <c r="G10" s="100"/>
      <c r="H10" s="102">
        <f t="shared" si="0"/>
        <v>0</v>
      </c>
      <c r="I10" s="34"/>
      <c r="J10" s="26"/>
      <c r="M10" s="40">
        <f>45*0.0136*44/12</f>
        <v>2.2440000000000002</v>
      </c>
      <c r="O10" s="38"/>
    </row>
    <row r="11" spans="2:15" ht="54.95" customHeight="1" x14ac:dyDescent="0.15">
      <c r="B11" s="17"/>
      <c r="C11" s="141"/>
      <c r="D11" s="138" t="s">
        <v>29</v>
      </c>
      <c r="E11" s="136"/>
      <c r="F11" s="49" t="s">
        <v>1</v>
      </c>
      <c r="G11" s="100"/>
      <c r="H11" s="102">
        <f t="shared" si="0"/>
        <v>0</v>
      </c>
      <c r="I11" s="34"/>
      <c r="J11" s="26"/>
      <c r="M11" s="40">
        <f>50.8*0.0161*44/12</f>
        <v>2.9988933333333332</v>
      </c>
      <c r="O11" s="38"/>
    </row>
    <row r="12" spans="2:15" ht="54.95" customHeight="1" x14ac:dyDescent="0.15">
      <c r="B12" s="17"/>
      <c r="C12" s="141"/>
      <c r="D12" s="136" t="s">
        <v>5</v>
      </c>
      <c r="E12" s="136"/>
      <c r="F12" s="49" t="s">
        <v>8</v>
      </c>
      <c r="G12" s="100"/>
      <c r="H12" s="102">
        <f t="shared" si="0"/>
        <v>0</v>
      </c>
      <c r="I12" s="34"/>
      <c r="J12" s="26"/>
      <c r="M12" s="40">
        <f>36.7*0.0185*44/12</f>
        <v>2.4894833333333337</v>
      </c>
      <c r="N12" s="39"/>
      <c r="O12" s="38"/>
    </row>
    <row r="13" spans="2:15" ht="54.95" customHeight="1" x14ac:dyDescent="0.15">
      <c r="B13" s="17"/>
      <c r="C13" s="141"/>
      <c r="D13" s="136" t="s">
        <v>6</v>
      </c>
      <c r="E13" s="136"/>
      <c r="F13" s="49" t="s">
        <v>8</v>
      </c>
      <c r="G13" s="100"/>
      <c r="H13" s="102">
        <f t="shared" si="0"/>
        <v>0</v>
      </c>
      <c r="I13" s="34"/>
      <c r="J13" s="26"/>
      <c r="M13" s="40">
        <f>37.7*0.0187*44/12</f>
        <v>2.5849633333333339</v>
      </c>
      <c r="O13" s="38"/>
    </row>
    <row r="14" spans="2:15" ht="54.95" customHeight="1" thickBot="1" x14ac:dyDescent="0.2">
      <c r="B14" s="17"/>
      <c r="C14" s="141"/>
      <c r="D14" s="135" t="s">
        <v>7</v>
      </c>
      <c r="E14" s="135"/>
      <c r="F14" s="50" t="s">
        <v>8</v>
      </c>
      <c r="G14" s="101"/>
      <c r="H14" s="103">
        <f t="shared" si="0"/>
        <v>0</v>
      </c>
      <c r="I14" s="34"/>
      <c r="J14" s="26"/>
      <c r="M14" s="40">
        <f>34.6*0.0183*44/12</f>
        <v>2.3216600000000001</v>
      </c>
      <c r="O14" s="38"/>
    </row>
    <row r="15" spans="2:15" ht="54.95" customHeight="1" thickBot="1" x14ac:dyDescent="0.2">
      <c r="B15" s="17"/>
      <c r="C15" s="141"/>
      <c r="D15" s="131" t="s">
        <v>0</v>
      </c>
      <c r="E15" s="131"/>
      <c r="F15" s="51" t="s">
        <v>26</v>
      </c>
      <c r="G15" s="54" t="s">
        <v>27</v>
      </c>
      <c r="H15" s="104">
        <f>SUM(H9:H14)</f>
        <v>0</v>
      </c>
      <c r="I15" s="34"/>
      <c r="J15" s="28"/>
    </row>
    <row r="16" spans="2:15" ht="12.75" customHeight="1" x14ac:dyDescent="0.15">
      <c r="B16" s="17"/>
      <c r="C16" s="84"/>
      <c r="D16" s="85"/>
      <c r="E16" s="85"/>
      <c r="F16" s="86"/>
      <c r="G16" s="87"/>
      <c r="H16" s="88"/>
      <c r="I16" s="34"/>
      <c r="J16" s="28"/>
    </row>
    <row r="17" spans="2:13" ht="24.95" customHeight="1" x14ac:dyDescent="0.15">
      <c r="B17" s="17"/>
      <c r="C17" s="84"/>
      <c r="I17" s="34"/>
      <c r="J17" s="28"/>
    </row>
    <row r="18" spans="2:13" ht="24.95" customHeight="1" x14ac:dyDescent="0.15">
      <c r="B18" s="17"/>
      <c r="C18" s="8"/>
      <c r="I18" s="34"/>
      <c r="J18" s="30"/>
    </row>
    <row r="19" spans="2:13" ht="24.95" customHeight="1" x14ac:dyDescent="0.15">
      <c r="B19" s="17"/>
      <c r="C19" s="8"/>
      <c r="D19" s="89"/>
      <c r="E19" s="89"/>
      <c r="F19" s="89"/>
      <c r="G19" s="89"/>
      <c r="H19" s="90"/>
      <c r="I19" s="34"/>
      <c r="J19" s="30"/>
    </row>
    <row r="20" spans="2:13" ht="24.95" customHeight="1" x14ac:dyDescent="0.15">
      <c r="B20" s="17"/>
      <c r="C20" s="83" t="s">
        <v>48</v>
      </c>
      <c r="E20" s="34"/>
      <c r="F20" s="8"/>
      <c r="G20" s="29"/>
      <c r="I20" s="34"/>
      <c r="J20" s="30"/>
    </row>
    <row r="21" spans="2:13" ht="36.75" customHeight="1" x14ac:dyDescent="0.15">
      <c r="B21" s="17"/>
      <c r="C21" s="8"/>
      <c r="D21" s="137" t="s">
        <v>38</v>
      </c>
      <c r="E21" s="137"/>
      <c r="F21" s="55" t="s">
        <v>2</v>
      </c>
      <c r="G21" s="56" t="s">
        <v>42</v>
      </c>
      <c r="H21" s="66" t="s">
        <v>50</v>
      </c>
      <c r="I21" s="34"/>
      <c r="J21" s="30"/>
    </row>
    <row r="22" spans="2:13" ht="54.95" customHeight="1" x14ac:dyDescent="0.15">
      <c r="B22" s="17"/>
      <c r="C22" s="8"/>
      <c r="D22" s="139" t="s">
        <v>35</v>
      </c>
      <c r="E22" s="140"/>
      <c r="F22" s="49" t="s">
        <v>30</v>
      </c>
      <c r="G22" s="100"/>
      <c r="H22" s="107">
        <f>M22*G22</f>
        <v>0</v>
      </c>
      <c r="I22" s="34"/>
      <c r="J22" s="30"/>
      <c r="M22" s="59">
        <f>$M$9</f>
        <v>0.52899999999999991</v>
      </c>
    </row>
    <row r="23" spans="2:13" ht="54.95" customHeight="1" x14ac:dyDescent="0.15">
      <c r="B23" s="17"/>
      <c r="C23" s="8"/>
      <c r="D23" s="129"/>
      <c r="E23" s="65" t="s">
        <v>36</v>
      </c>
      <c r="F23" s="49" t="s">
        <v>30</v>
      </c>
      <c r="G23" s="105"/>
      <c r="H23" s="108">
        <f t="shared" ref="H23:H24" si="1">M23*G23</f>
        <v>0</v>
      </c>
      <c r="I23" s="34"/>
      <c r="J23" s="30"/>
      <c r="M23" s="59">
        <f>$M$9</f>
        <v>0.52899999999999991</v>
      </c>
    </row>
    <row r="24" spans="2:13" ht="54.95" customHeight="1" x14ac:dyDescent="0.15">
      <c r="B24" s="17"/>
      <c r="C24" s="8"/>
      <c r="D24" s="130"/>
      <c r="E24" s="65" t="s">
        <v>37</v>
      </c>
      <c r="F24" s="49" t="s">
        <v>30</v>
      </c>
      <c r="G24" s="105">
        <f>G22-G23</f>
        <v>0</v>
      </c>
      <c r="H24" s="108">
        <f t="shared" si="1"/>
        <v>0</v>
      </c>
      <c r="I24" s="34"/>
      <c r="J24" s="30"/>
      <c r="M24" s="59">
        <f>$M$9</f>
        <v>0.52899999999999991</v>
      </c>
    </row>
    <row r="25" spans="2:13" ht="12.75" customHeight="1" x14ac:dyDescent="0.15">
      <c r="B25" s="17"/>
      <c r="C25" s="8"/>
      <c r="D25" s="34"/>
      <c r="E25" s="34"/>
      <c r="F25" s="8"/>
      <c r="G25" s="29"/>
      <c r="I25" s="34"/>
      <c r="J25" s="30"/>
    </row>
    <row r="26" spans="2:13" s="36" customFormat="1" ht="24.95" customHeight="1" x14ac:dyDescent="0.15">
      <c r="B26" s="16"/>
      <c r="C26" s="4"/>
      <c r="D26" s="128" t="str">
        <f>IF(H22=0,"","再エネ設備により　"&amp;TEXT(H22,"#,##0.0")&amp;" kg-CO2　の削減に貢献しています。")</f>
        <v/>
      </c>
      <c r="E26" s="128"/>
      <c r="F26" s="128"/>
      <c r="G26" s="128"/>
      <c r="H26" s="128"/>
      <c r="I26" s="37"/>
      <c r="J26" s="30"/>
    </row>
    <row r="27" spans="2:13" ht="24.95" customHeight="1" x14ac:dyDescent="0.15">
      <c r="B27" s="17"/>
      <c r="C27" s="8"/>
      <c r="D27" s="128"/>
      <c r="E27" s="128"/>
      <c r="F27" s="128"/>
      <c r="G27" s="128"/>
      <c r="H27" s="128"/>
      <c r="I27" s="34"/>
      <c r="J27" s="30"/>
    </row>
    <row r="28" spans="2:13" ht="24.95" customHeight="1" x14ac:dyDescent="0.15">
      <c r="B28" s="17"/>
      <c r="C28" s="8"/>
      <c r="D28" s="91"/>
      <c r="E28" s="92"/>
      <c r="F28" s="92"/>
      <c r="G28" s="92"/>
      <c r="H28" s="90"/>
      <c r="I28" s="34"/>
      <c r="J28" s="30"/>
    </row>
    <row r="29" spans="2:13" ht="15" customHeight="1" thickBot="1" x14ac:dyDescent="0.2">
      <c r="B29" s="19"/>
      <c r="C29" s="20"/>
      <c r="D29" s="20"/>
      <c r="E29" s="20"/>
      <c r="F29" s="20"/>
      <c r="G29" s="20"/>
      <c r="H29" s="20"/>
      <c r="I29" s="20"/>
      <c r="J29" s="31"/>
      <c r="K29" s="3"/>
    </row>
    <row r="30" spans="2:13" ht="9" customHeight="1" x14ac:dyDescent="0.15">
      <c r="B30" s="3"/>
      <c r="C30" s="3"/>
      <c r="D30" s="3"/>
      <c r="E30" s="3"/>
      <c r="F30" s="3"/>
      <c r="G30" s="3"/>
      <c r="H30" s="3"/>
      <c r="I30" s="3"/>
      <c r="J30" s="3"/>
      <c r="K30" s="3"/>
    </row>
  </sheetData>
  <sheetProtection sheet="1" selectLockedCells="1"/>
  <mergeCells count="14">
    <mergeCell ref="D26:H27"/>
    <mergeCell ref="D23:D24"/>
    <mergeCell ref="D15:E15"/>
    <mergeCell ref="B2:J2"/>
    <mergeCell ref="D14:E14"/>
    <mergeCell ref="D12:E12"/>
    <mergeCell ref="D13:E13"/>
    <mergeCell ref="D8:E8"/>
    <mergeCell ref="D9:E9"/>
    <mergeCell ref="D10:E10"/>
    <mergeCell ref="D11:E11"/>
    <mergeCell ref="D21:E21"/>
    <mergeCell ref="D22:E22"/>
    <mergeCell ref="C8:C15"/>
  </mergeCells>
  <phoneticPr fontId="1"/>
  <printOptions horizontalCentered="1"/>
  <pageMargins left="0.59055118110236227" right="0.59055118110236227" top="0.59055118110236227" bottom="0.59055118110236227" header="0.31496062992125984" footer="0.31496062992125984"/>
  <pageSetup paperSize="9" scale="8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9DCDD-2FDC-485F-8295-F9DE4F82FE43}">
  <sheetPr codeName="Sheet4">
    <tabColor rgb="FFFFC000"/>
    <pageSetUpPr fitToPage="1"/>
  </sheetPr>
  <dimension ref="B1:W36"/>
  <sheetViews>
    <sheetView showGridLines="0" view="pageBreakPreview" zoomScale="55" zoomScaleNormal="40" zoomScaleSheetLayoutView="55" workbookViewId="0">
      <selection activeCell="D9" sqref="D9"/>
    </sheetView>
  </sheetViews>
  <sheetFormatPr defaultRowHeight="17.25" customHeight="1" x14ac:dyDescent="0.15"/>
  <cols>
    <col min="1" max="3" width="2.625" style="1" customWidth="1"/>
    <col min="4" max="4" width="24" style="1" customWidth="1"/>
    <col min="5" max="5" width="12.875" style="1" customWidth="1"/>
    <col min="6" max="18" width="19.75" style="1" customWidth="1"/>
    <col min="19" max="20" width="2.625" style="1" customWidth="1"/>
    <col min="21" max="22" width="9" style="1"/>
    <col min="23" max="23" width="13.625" style="1" customWidth="1"/>
    <col min="24" max="16384" width="9" style="1"/>
  </cols>
  <sheetData>
    <row r="1" spans="2:23" ht="17.25" customHeight="1" thickBot="1" x14ac:dyDescent="0.2"/>
    <row r="2" spans="2:23" ht="97.5" customHeight="1" x14ac:dyDescent="0.15">
      <c r="B2" s="152" t="s">
        <v>32</v>
      </c>
      <c r="C2" s="153"/>
      <c r="D2" s="153"/>
      <c r="E2" s="153"/>
      <c r="F2" s="153"/>
      <c r="G2" s="153"/>
      <c r="H2" s="153"/>
      <c r="I2" s="153"/>
      <c r="J2" s="153"/>
      <c r="K2" s="153"/>
      <c r="L2" s="153"/>
      <c r="M2" s="153"/>
      <c r="N2" s="153"/>
      <c r="O2" s="153"/>
      <c r="P2" s="153"/>
      <c r="Q2" s="153"/>
      <c r="R2" s="153"/>
      <c r="S2" s="154"/>
    </row>
    <row r="3" spans="2:23" s="3" customFormat="1" ht="17.25" customHeight="1" x14ac:dyDescent="0.15">
      <c r="B3" s="14"/>
      <c r="C3" s="79"/>
      <c r="D3" s="2"/>
      <c r="E3" s="2"/>
      <c r="F3" s="2"/>
      <c r="G3" s="2"/>
      <c r="H3" s="2"/>
      <c r="I3" s="2"/>
      <c r="J3" s="2"/>
      <c r="K3" s="11"/>
      <c r="L3" s="11"/>
      <c r="M3" s="11"/>
      <c r="N3" s="11"/>
      <c r="O3" s="11"/>
      <c r="P3" s="11"/>
      <c r="Q3" s="11"/>
      <c r="R3" s="11"/>
      <c r="S3" s="15"/>
    </row>
    <row r="4" spans="2:23" s="3" customFormat="1" ht="17.25" customHeight="1" x14ac:dyDescent="0.15">
      <c r="B4" s="14"/>
      <c r="C4" s="79"/>
      <c r="D4" s="2"/>
      <c r="E4" s="2"/>
      <c r="F4" s="2"/>
      <c r="G4" s="2"/>
      <c r="H4" s="2"/>
      <c r="I4" s="2"/>
      <c r="J4" s="2"/>
      <c r="K4" s="11"/>
      <c r="L4" s="11"/>
      <c r="M4" s="11"/>
      <c r="N4" s="11"/>
      <c r="O4" s="11"/>
      <c r="P4" s="11"/>
      <c r="Q4" s="11"/>
      <c r="R4" s="11"/>
      <c r="S4" s="15"/>
    </row>
    <row r="5" spans="2:23" s="3" customFormat="1" ht="30" customHeight="1" x14ac:dyDescent="0.15">
      <c r="B5" s="16"/>
      <c r="C5" s="4"/>
      <c r="D5" s="13" t="s">
        <v>43</v>
      </c>
      <c r="E5" s="5"/>
      <c r="F5" s="5"/>
      <c r="G5" s="5"/>
      <c r="H5" s="5"/>
      <c r="I5" s="6"/>
      <c r="J5" s="4"/>
      <c r="K5" s="11"/>
      <c r="L5" s="11"/>
      <c r="M5" s="11"/>
      <c r="N5" s="11"/>
      <c r="O5" s="11"/>
      <c r="P5" s="11"/>
      <c r="Q5" s="11"/>
      <c r="R5" s="11"/>
      <c r="S5" s="15"/>
    </row>
    <row r="6" spans="2:23" s="3" customFormat="1" ht="30" customHeight="1" x14ac:dyDescent="0.15">
      <c r="B6" s="16"/>
      <c r="C6" s="4"/>
      <c r="D6" s="13" t="s">
        <v>44</v>
      </c>
      <c r="E6" s="5"/>
      <c r="F6" s="5"/>
      <c r="G6" s="5"/>
      <c r="H6" s="5"/>
      <c r="I6" s="6"/>
      <c r="J6" s="4"/>
      <c r="K6" s="11"/>
      <c r="L6" s="11"/>
      <c r="M6" s="11"/>
      <c r="N6" s="11"/>
      <c r="O6" s="11"/>
      <c r="P6" s="11"/>
      <c r="Q6" s="11"/>
      <c r="R6" s="11"/>
      <c r="S6" s="15"/>
    </row>
    <row r="7" spans="2:23" s="3" customFormat="1" ht="17.25" customHeight="1" x14ac:dyDescent="0.15">
      <c r="B7" s="16"/>
      <c r="C7" s="4"/>
      <c r="D7" s="13"/>
      <c r="E7" s="5"/>
      <c r="F7" s="5"/>
      <c r="G7" s="5"/>
      <c r="H7" s="5"/>
      <c r="I7" s="6"/>
      <c r="J7" s="4"/>
      <c r="K7" s="11"/>
      <c r="L7" s="11"/>
      <c r="M7" s="11"/>
      <c r="N7" s="11"/>
      <c r="O7" s="11"/>
      <c r="P7" s="11"/>
      <c r="Q7" s="11"/>
      <c r="R7" s="11"/>
      <c r="S7" s="15"/>
    </row>
    <row r="8" spans="2:23" s="3" customFormat="1" ht="17.25" customHeight="1" x14ac:dyDescent="0.15">
      <c r="B8" s="16"/>
      <c r="C8" s="4"/>
      <c r="D8" s="11"/>
      <c r="E8" s="7"/>
      <c r="F8" s="7"/>
      <c r="G8" s="7"/>
      <c r="H8" s="7"/>
      <c r="I8" s="7"/>
      <c r="J8" s="4"/>
      <c r="K8" s="11"/>
      <c r="L8" s="11"/>
      <c r="M8" s="11"/>
      <c r="N8" s="11"/>
      <c r="O8" s="11"/>
      <c r="P8" s="11"/>
      <c r="Q8" s="11"/>
      <c r="R8" s="11"/>
      <c r="S8" s="15"/>
    </row>
    <row r="9" spans="2:23" s="3" customFormat="1" ht="45.75" customHeight="1" x14ac:dyDescent="0.15">
      <c r="B9" s="16"/>
      <c r="C9" s="4"/>
      <c r="D9" s="67"/>
      <c r="E9" s="33" t="s">
        <v>25</v>
      </c>
      <c r="F9" s="7"/>
      <c r="G9" s="7"/>
      <c r="H9" s="7"/>
      <c r="I9" s="7"/>
      <c r="J9" s="4"/>
      <c r="K9" s="11"/>
      <c r="L9" s="11"/>
      <c r="M9" s="11"/>
      <c r="N9" s="11"/>
      <c r="O9" s="11"/>
      <c r="P9" s="11"/>
      <c r="Q9" s="11"/>
      <c r="R9" s="11"/>
      <c r="S9" s="15"/>
    </row>
    <row r="10" spans="2:23" s="3" customFormat="1" ht="17.25" customHeight="1" x14ac:dyDescent="0.15">
      <c r="B10" s="17"/>
      <c r="C10" s="8"/>
      <c r="D10" s="9"/>
      <c r="E10" s="8"/>
      <c r="F10" s="8"/>
      <c r="G10" s="8"/>
      <c r="H10" s="10"/>
      <c r="I10" s="8"/>
      <c r="J10" s="8"/>
      <c r="K10" s="11"/>
      <c r="L10" s="11"/>
      <c r="M10" s="11"/>
      <c r="N10" s="11"/>
      <c r="O10" s="11"/>
      <c r="P10" s="11"/>
      <c r="Q10" s="11"/>
      <c r="R10" s="11"/>
      <c r="S10" s="15"/>
    </row>
    <row r="11" spans="2:23" s="3" customFormat="1" ht="35.25" customHeight="1" x14ac:dyDescent="0.15">
      <c r="B11" s="17"/>
      <c r="C11" s="160" t="s">
        <v>39</v>
      </c>
      <c r="D11" s="160"/>
      <c r="E11" s="157" t="s">
        <v>2</v>
      </c>
      <c r="F11" s="42" t="s">
        <v>3</v>
      </c>
      <c r="G11" s="43"/>
      <c r="H11" s="43"/>
      <c r="I11" s="43"/>
      <c r="J11" s="44"/>
      <c r="K11" s="45"/>
      <c r="L11" s="45"/>
      <c r="M11" s="45"/>
      <c r="N11" s="45"/>
      <c r="O11" s="45"/>
      <c r="P11" s="45"/>
      <c r="Q11" s="46"/>
      <c r="R11" s="155" t="s">
        <v>53</v>
      </c>
      <c r="S11" s="15"/>
    </row>
    <row r="12" spans="2:23" s="3" customFormat="1" ht="35.25" customHeight="1" x14ac:dyDescent="0.15">
      <c r="B12" s="18"/>
      <c r="C12" s="160"/>
      <c r="D12" s="160"/>
      <c r="E12" s="157"/>
      <c r="F12" s="70" t="s">
        <v>10</v>
      </c>
      <c r="G12" s="70" t="s">
        <v>11</v>
      </c>
      <c r="H12" s="70" t="s">
        <v>12</v>
      </c>
      <c r="I12" s="70" t="s">
        <v>13</v>
      </c>
      <c r="J12" s="70" t="s">
        <v>14</v>
      </c>
      <c r="K12" s="70" t="s">
        <v>15</v>
      </c>
      <c r="L12" s="70" t="s">
        <v>16</v>
      </c>
      <c r="M12" s="70" t="s">
        <v>17</v>
      </c>
      <c r="N12" s="70" t="s">
        <v>18</v>
      </c>
      <c r="O12" s="70" t="s">
        <v>19</v>
      </c>
      <c r="P12" s="70" t="s">
        <v>20</v>
      </c>
      <c r="Q12" s="70" t="s">
        <v>21</v>
      </c>
      <c r="R12" s="156"/>
      <c r="S12" s="15"/>
      <c r="W12" s="72" t="s">
        <v>22</v>
      </c>
    </row>
    <row r="13" spans="2:23" s="3" customFormat="1" ht="54.75" customHeight="1" x14ac:dyDescent="0.15">
      <c r="B13" s="17"/>
      <c r="C13" s="161" t="s">
        <v>40</v>
      </c>
      <c r="D13" s="161"/>
      <c r="E13" s="52" t="s">
        <v>30</v>
      </c>
      <c r="F13" s="109"/>
      <c r="G13" s="109"/>
      <c r="H13" s="109"/>
      <c r="I13" s="109"/>
      <c r="J13" s="109"/>
      <c r="K13" s="109"/>
      <c r="L13" s="109"/>
      <c r="M13" s="109"/>
      <c r="N13" s="109"/>
      <c r="O13" s="109"/>
      <c r="P13" s="109"/>
      <c r="Q13" s="109"/>
      <c r="R13" s="110">
        <f>SUM(F13:Q13)</f>
        <v>0</v>
      </c>
      <c r="S13" s="15"/>
      <c r="W13" s="59">
        <f>0.000529*1000</f>
        <v>0.52899999999999991</v>
      </c>
    </row>
    <row r="14" spans="2:23" s="3" customFormat="1" ht="54.75" customHeight="1" x14ac:dyDescent="0.15">
      <c r="B14" s="17"/>
      <c r="C14" s="161" t="s">
        <v>9</v>
      </c>
      <c r="D14" s="161"/>
      <c r="E14" s="52" t="s">
        <v>4</v>
      </c>
      <c r="F14" s="109"/>
      <c r="G14" s="109"/>
      <c r="H14" s="109"/>
      <c r="I14" s="109"/>
      <c r="J14" s="109"/>
      <c r="K14" s="109"/>
      <c r="L14" s="109"/>
      <c r="M14" s="109"/>
      <c r="N14" s="109"/>
      <c r="O14" s="109"/>
      <c r="P14" s="109"/>
      <c r="Q14" s="109"/>
      <c r="R14" s="110">
        <f t="shared" ref="R14:R18" si="0">SUM(F14:Q14)</f>
        <v>0</v>
      </c>
      <c r="S14" s="15"/>
      <c r="W14" s="40">
        <f>45*0.0136*44/12</f>
        <v>2.2440000000000002</v>
      </c>
    </row>
    <row r="15" spans="2:23" s="3" customFormat="1" ht="54.75" customHeight="1" x14ac:dyDescent="0.15">
      <c r="B15" s="17"/>
      <c r="C15" s="162" t="s">
        <v>29</v>
      </c>
      <c r="D15" s="162"/>
      <c r="E15" s="52" t="s">
        <v>1</v>
      </c>
      <c r="F15" s="109"/>
      <c r="G15" s="109"/>
      <c r="H15" s="109"/>
      <c r="I15" s="109"/>
      <c r="J15" s="115"/>
      <c r="K15" s="115"/>
      <c r="L15" s="109"/>
      <c r="M15" s="109"/>
      <c r="N15" s="109"/>
      <c r="O15" s="109"/>
      <c r="P15" s="109"/>
      <c r="Q15" s="109"/>
      <c r="R15" s="110">
        <f t="shared" si="0"/>
        <v>0</v>
      </c>
      <c r="S15" s="15"/>
      <c r="W15" s="40">
        <f>50.8*0.0161*44/12</f>
        <v>2.9988933333333332</v>
      </c>
    </row>
    <row r="16" spans="2:23" s="3" customFormat="1" ht="54.75" customHeight="1" x14ac:dyDescent="0.15">
      <c r="B16" s="17"/>
      <c r="C16" s="161" t="s">
        <v>5</v>
      </c>
      <c r="D16" s="161"/>
      <c r="E16" s="52" t="s">
        <v>8</v>
      </c>
      <c r="F16" s="109"/>
      <c r="G16" s="109"/>
      <c r="H16" s="109"/>
      <c r="I16" s="109"/>
      <c r="J16" s="115"/>
      <c r="K16" s="115"/>
      <c r="L16" s="109"/>
      <c r="M16" s="109"/>
      <c r="N16" s="109"/>
      <c r="O16" s="109"/>
      <c r="P16" s="109"/>
      <c r="Q16" s="109"/>
      <c r="R16" s="110">
        <f t="shared" si="0"/>
        <v>0</v>
      </c>
      <c r="S16" s="15"/>
      <c r="W16" s="40">
        <f>36.7*0.0185*44/12</f>
        <v>2.4894833333333337</v>
      </c>
    </row>
    <row r="17" spans="2:23" s="3" customFormat="1" ht="54.75" customHeight="1" x14ac:dyDescent="0.15">
      <c r="B17" s="17"/>
      <c r="C17" s="161" t="s">
        <v>6</v>
      </c>
      <c r="D17" s="161"/>
      <c r="E17" s="52" t="s">
        <v>8</v>
      </c>
      <c r="F17" s="109"/>
      <c r="G17" s="109"/>
      <c r="H17" s="109"/>
      <c r="I17" s="109"/>
      <c r="J17" s="115"/>
      <c r="K17" s="115"/>
      <c r="L17" s="109"/>
      <c r="M17" s="109"/>
      <c r="N17" s="109"/>
      <c r="O17" s="109"/>
      <c r="P17" s="109"/>
      <c r="Q17" s="109"/>
      <c r="R17" s="110">
        <f t="shared" si="0"/>
        <v>0</v>
      </c>
      <c r="S17" s="15"/>
      <c r="W17" s="40">
        <f>37.7*0.0187*44/12</f>
        <v>2.5849633333333339</v>
      </c>
    </row>
    <row r="18" spans="2:23" s="3" customFormat="1" ht="54.75" customHeight="1" thickBot="1" x14ac:dyDescent="0.2">
      <c r="B18" s="17"/>
      <c r="C18" s="163" t="s">
        <v>7</v>
      </c>
      <c r="D18" s="163"/>
      <c r="E18" s="71" t="s">
        <v>8</v>
      </c>
      <c r="F18" s="111"/>
      <c r="G18" s="111"/>
      <c r="H18" s="111"/>
      <c r="I18" s="111"/>
      <c r="J18" s="111"/>
      <c r="K18" s="111"/>
      <c r="L18" s="111"/>
      <c r="M18" s="111"/>
      <c r="N18" s="111"/>
      <c r="O18" s="111"/>
      <c r="P18" s="111"/>
      <c r="Q18" s="111"/>
      <c r="R18" s="112">
        <f t="shared" si="0"/>
        <v>0</v>
      </c>
      <c r="S18" s="15"/>
      <c r="W18" s="40">
        <f>34.6*0.0183*44/12</f>
        <v>2.3216600000000001</v>
      </c>
    </row>
    <row r="19" spans="2:23" s="3" customFormat="1" ht="54.75" customHeight="1" thickTop="1" thickBot="1" x14ac:dyDescent="0.2">
      <c r="B19" s="17"/>
      <c r="C19" s="164" t="s">
        <v>24</v>
      </c>
      <c r="D19" s="164"/>
      <c r="E19" s="53" t="s">
        <v>23</v>
      </c>
      <c r="F19" s="113">
        <f t="shared" ref="F19:R19" si="1">F13*$W$13+F14*$W$14+F15*$W$15+F16*$W$16+F17*$W$17+F18*$W$18</f>
        <v>0</v>
      </c>
      <c r="G19" s="116">
        <f t="shared" si="1"/>
        <v>0</v>
      </c>
      <c r="H19" s="113">
        <f t="shared" si="1"/>
        <v>0</v>
      </c>
      <c r="I19" s="113">
        <f t="shared" si="1"/>
        <v>0</v>
      </c>
      <c r="J19" s="113">
        <f t="shared" si="1"/>
        <v>0</v>
      </c>
      <c r="K19" s="113">
        <f t="shared" si="1"/>
        <v>0</v>
      </c>
      <c r="L19" s="113">
        <f t="shared" si="1"/>
        <v>0</v>
      </c>
      <c r="M19" s="113">
        <f t="shared" si="1"/>
        <v>0</v>
      </c>
      <c r="N19" s="113">
        <f t="shared" si="1"/>
        <v>0</v>
      </c>
      <c r="O19" s="113">
        <f t="shared" si="1"/>
        <v>0</v>
      </c>
      <c r="P19" s="113">
        <f t="shared" si="1"/>
        <v>0</v>
      </c>
      <c r="Q19" s="117">
        <f t="shared" si="1"/>
        <v>0</v>
      </c>
      <c r="R19" s="114">
        <f t="shared" si="1"/>
        <v>0</v>
      </c>
      <c r="S19" s="15"/>
    </row>
    <row r="20" spans="2:23" s="3" customFormat="1" ht="24.95" customHeight="1" thickBot="1" x14ac:dyDescent="0.2">
      <c r="B20" s="17"/>
      <c r="C20" s="8"/>
      <c r="D20" s="73"/>
      <c r="E20" s="73"/>
      <c r="F20" s="74"/>
      <c r="G20" s="75"/>
      <c r="H20" s="74"/>
      <c r="I20" s="74"/>
      <c r="J20" s="74"/>
      <c r="K20" s="74"/>
      <c r="L20" s="74"/>
      <c r="M20" s="74"/>
      <c r="N20" s="74"/>
      <c r="O20" s="74"/>
      <c r="P20" s="74"/>
      <c r="Q20" s="74"/>
      <c r="R20" s="74"/>
      <c r="S20" s="15"/>
    </row>
    <row r="21" spans="2:23" s="3" customFormat="1" ht="24.95" customHeight="1" x14ac:dyDescent="0.15">
      <c r="B21" s="17"/>
      <c r="C21" s="8"/>
      <c r="D21" s="73"/>
      <c r="E21" s="73"/>
      <c r="F21" s="74"/>
      <c r="G21" s="75"/>
      <c r="H21" s="74"/>
      <c r="I21" s="74"/>
      <c r="J21" s="74"/>
      <c r="K21" s="74"/>
      <c r="L21" s="74"/>
      <c r="M21" s="74"/>
      <c r="N21" s="74"/>
      <c r="O21" s="74"/>
      <c r="P21" s="74"/>
      <c r="Q21" s="146" t="s">
        <v>41</v>
      </c>
      <c r="R21" s="147"/>
      <c r="S21" s="15"/>
    </row>
    <row r="22" spans="2:23" s="3" customFormat="1" ht="54.75" customHeight="1" thickBot="1" x14ac:dyDescent="0.2">
      <c r="B22" s="17"/>
      <c r="C22" s="8"/>
      <c r="D22" s="73"/>
      <c r="E22" s="73"/>
      <c r="F22" s="74"/>
      <c r="G22" s="75"/>
      <c r="H22" s="74"/>
      <c r="I22" s="74"/>
      <c r="J22" s="74"/>
      <c r="K22" s="74"/>
      <c r="L22" s="74"/>
      <c r="M22" s="74"/>
      <c r="N22" s="74"/>
      <c r="O22" s="74"/>
      <c r="P22" s="74"/>
      <c r="Q22" s="142">
        <f>R19</f>
        <v>0</v>
      </c>
      <c r="R22" s="143"/>
      <c r="S22" s="15"/>
    </row>
    <row r="23" spans="2:23" s="3" customFormat="1" ht="30" customHeight="1" x14ac:dyDescent="0.15">
      <c r="B23" s="17"/>
      <c r="C23" s="8"/>
      <c r="D23" s="76" t="s">
        <v>45</v>
      </c>
      <c r="E23" s="8"/>
      <c r="F23" s="11"/>
      <c r="G23" s="8"/>
      <c r="H23" s="11"/>
      <c r="I23" s="11"/>
      <c r="J23" s="12"/>
      <c r="K23" s="11"/>
      <c r="L23" s="11"/>
      <c r="M23" s="11"/>
      <c r="N23" s="11"/>
      <c r="O23" s="11"/>
      <c r="P23" s="11"/>
      <c r="Q23" s="11"/>
      <c r="R23" s="11"/>
      <c r="S23" s="15"/>
    </row>
    <row r="24" spans="2:23" s="3" customFormat="1" ht="35.25" customHeight="1" x14ac:dyDescent="0.15">
      <c r="B24" s="17"/>
      <c r="C24" s="165" t="s">
        <v>38</v>
      </c>
      <c r="D24" s="166"/>
      <c r="E24" s="158" t="s">
        <v>2</v>
      </c>
      <c r="F24" s="42" t="s">
        <v>42</v>
      </c>
      <c r="G24" s="43"/>
      <c r="H24" s="43"/>
      <c r="I24" s="43"/>
      <c r="J24" s="44"/>
      <c r="K24" s="45"/>
      <c r="L24" s="45"/>
      <c r="M24" s="45"/>
      <c r="N24" s="45"/>
      <c r="O24" s="45"/>
      <c r="P24" s="45"/>
      <c r="Q24" s="46"/>
      <c r="R24" s="155" t="s">
        <v>54</v>
      </c>
      <c r="S24" s="15"/>
    </row>
    <row r="25" spans="2:23" s="3" customFormat="1" ht="35.25" customHeight="1" x14ac:dyDescent="0.15">
      <c r="B25" s="17"/>
      <c r="C25" s="167"/>
      <c r="D25" s="168"/>
      <c r="E25" s="159"/>
      <c r="F25" s="70" t="s">
        <v>10</v>
      </c>
      <c r="G25" s="70" t="s">
        <v>11</v>
      </c>
      <c r="H25" s="70" t="s">
        <v>12</v>
      </c>
      <c r="I25" s="70" t="s">
        <v>13</v>
      </c>
      <c r="J25" s="70" t="s">
        <v>14</v>
      </c>
      <c r="K25" s="70" t="s">
        <v>15</v>
      </c>
      <c r="L25" s="70" t="s">
        <v>16</v>
      </c>
      <c r="M25" s="70" t="s">
        <v>17</v>
      </c>
      <c r="N25" s="70" t="s">
        <v>18</v>
      </c>
      <c r="O25" s="70" t="s">
        <v>19</v>
      </c>
      <c r="P25" s="70" t="s">
        <v>20</v>
      </c>
      <c r="Q25" s="70" t="s">
        <v>21</v>
      </c>
      <c r="R25" s="156"/>
      <c r="S25" s="15"/>
    </row>
    <row r="26" spans="2:23" s="3" customFormat="1" ht="54.75" customHeight="1" x14ac:dyDescent="0.15">
      <c r="B26" s="17"/>
      <c r="C26" s="148" t="s">
        <v>35</v>
      </c>
      <c r="D26" s="149"/>
      <c r="E26" s="52" t="s">
        <v>30</v>
      </c>
      <c r="F26" s="109"/>
      <c r="G26" s="109"/>
      <c r="H26" s="109"/>
      <c r="I26" s="109"/>
      <c r="J26" s="109"/>
      <c r="K26" s="109"/>
      <c r="L26" s="109"/>
      <c r="M26" s="109"/>
      <c r="N26" s="109"/>
      <c r="O26" s="109"/>
      <c r="P26" s="109"/>
      <c r="Q26" s="109"/>
      <c r="R26" s="110">
        <f>SUM(F26:Q26)</f>
        <v>0</v>
      </c>
      <c r="S26" s="15"/>
      <c r="W26" s="59">
        <f>$W$13</f>
        <v>0.52899999999999991</v>
      </c>
    </row>
    <row r="27" spans="2:23" s="3" customFormat="1" ht="54.75" customHeight="1" x14ac:dyDescent="0.15">
      <c r="B27" s="17"/>
      <c r="C27" s="80"/>
      <c r="D27" s="52" t="s">
        <v>36</v>
      </c>
      <c r="E27" s="52" t="s">
        <v>30</v>
      </c>
      <c r="F27" s="109"/>
      <c r="G27" s="109"/>
      <c r="H27" s="109"/>
      <c r="I27" s="109"/>
      <c r="J27" s="109"/>
      <c r="K27" s="109"/>
      <c r="L27" s="109"/>
      <c r="M27" s="109"/>
      <c r="N27" s="109"/>
      <c r="O27" s="109"/>
      <c r="P27" s="109"/>
      <c r="Q27" s="109"/>
      <c r="R27" s="110">
        <f t="shared" ref="R27:R28" si="2">SUM(F27:Q27)</f>
        <v>0</v>
      </c>
      <c r="S27" s="15"/>
    </row>
    <row r="28" spans="2:23" s="3" customFormat="1" ht="54.75" customHeight="1" thickBot="1" x14ac:dyDescent="0.2">
      <c r="B28" s="17"/>
      <c r="C28" s="81"/>
      <c r="D28" s="71" t="s">
        <v>37</v>
      </c>
      <c r="E28" s="71" t="s">
        <v>30</v>
      </c>
      <c r="F28" s="111">
        <f>F26-F27</f>
        <v>0</v>
      </c>
      <c r="G28" s="111">
        <f t="shared" ref="G28:Q28" si="3">G26-G27</f>
        <v>0</v>
      </c>
      <c r="H28" s="111">
        <f t="shared" si="3"/>
        <v>0</v>
      </c>
      <c r="I28" s="111">
        <f t="shared" si="3"/>
        <v>0</v>
      </c>
      <c r="J28" s="111">
        <f t="shared" si="3"/>
        <v>0</v>
      </c>
      <c r="K28" s="111">
        <f t="shared" si="3"/>
        <v>0</v>
      </c>
      <c r="L28" s="111">
        <f t="shared" si="3"/>
        <v>0</v>
      </c>
      <c r="M28" s="111">
        <f t="shared" si="3"/>
        <v>0</v>
      </c>
      <c r="N28" s="111">
        <f t="shared" si="3"/>
        <v>0</v>
      </c>
      <c r="O28" s="111">
        <f t="shared" si="3"/>
        <v>0</v>
      </c>
      <c r="P28" s="111">
        <f t="shared" si="3"/>
        <v>0</v>
      </c>
      <c r="Q28" s="111">
        <f t="shared" si="3"/>
        <v>0</v>
      </c>
      <c r="R28" s="112">
        <f t="shared" si="2"/>
        <v>0</v>
      </c>
      <c r="S28" s="15"/>
      <c r="W28" s="72"/>
    </row>
    <row r="29" spans="2:23" s="3" customFormat="1" ht="54.75" customHeight="1" thickTop="1" thickBot="1" x14ac:dyDescent="0.2">
      <c r="B29" s="17"/>
      <c r="C29" s="150" t="s">
        <v>50</v>
      </c>
      <c r="D29" s="151"/>
      <c r="E29" s="53" t="s">
        <v>23</v>
      </c>
      <c r="F29" s="113">
        <f t="shared" ref="F29:Q29" si="4">F$26*$W$26</f>
        <v>0</v>
      </c>
      <c r="G29" s="113">
        <f t="shared" si="4"/>
        <v>0</v>
      </c>
      <c r="H29" s="113">
        <f t="shared" si="4"/>
        <v>0</v>
      </c>
      <c r="I29" s="113">
        <f t="shared" si="4"/>
        <v>0</v>
      </c>
      <c r="J29" s="113">
        <f t="shared" si="4"/>
        <v>0</v>
      </c>
      <c r="K29" s="113">
        <f t="shared" si="4"/>
        <v>0</v>
      </c>
      <c r="L29" s="113">
        <f t="shared" si="4"/>
        <v>0</v>
      </c>
      <c r="M29" s="113">
        <f t="shared" si="4"/>
        <v>0</v>
      </c>
      <c r="N29" s="113">
        <f t="shared" si="4"/>
        <v>0</v>
      </c>
      <c r="O29" s="113">
        <f t="shared" si="4"/>
        <v>0</v>
      </c>
      <c r="P29" s="113">
        <f t="shared" si="4"/>
        <v>0</v>
      </c>
      <c r="Q29" s="113">
        <f t="shared" si="4"/>
        <v>0</v>
      </c>
      <c r="R29" s="114">
        <f>SUM(F29:Q29)</f>
        <v>0</v>
      </c>
      <c r="S29" s="15"/>
    </row>
    <row r="30" spans="2:23" s="3" customFormat="1" ht="35.1" customHeight="1" thickBot="1" x14ac:dyDescent="0.2">
      <c r="B30" s="17"/>
      <c r="C30" s="8"/>
      <c r="D30" s="93"/>
      <c r="E30" s="8"/>
      <c r="F30" s="11"/>
      <c r="G30" s="8"/>
      <c r="H30" s="11"/>
      <c r="I30" s="11"/>
      <c r="J30" s="12"/>
      <c r="K30" s="11"/>
      <c r="L30" s="11"/>
      <c r="M30" s="11"/>
      <c r="N30" s="11"/>
      <c r="O30" s="11"/>
      <c r="P30" s="11"/>
      <c r="Q30" s="11"/>
      <c r="R30" s="11"/>
      <c r="S30" s="15"/>
    </row>
    <row r="31" spans="2:23" s="3" customFormat="1" ht="24.95" customHeight="1" x14ac:dyDescent="0.15">
      <c r="B31" s="17"/>
      <c r="C31" s="8"/>
      <c r="D31" s="8"/>
      <c r="E31" s="8"/>
      <c r="F31" s="11"/>
      <c r="G31" s="8"/>
      <c r="H31" s="11"/>
      <c r="I31" s="11"/>
      <c r="J31" s="12"/>
      <c r="K31" s="11"/>
      <c r="L31" s="11"/>
      <c r="Q31" s="144" t="s">
        <v>51</v>
      </c>
      <c r="R31" s="145"/>
      <c r="S31" s="15"/>
    </row>
    <row r="32" spans="2:23" s="3" customFormat="1" ht="54.75" customHeight="1" thickBot="1" x14ac:dyDescent="0.2">
      <c r="B32" s="17"/>
      <c r="C32" s="8"/>
      <c r="D32" s="11"/>
      <c r="E32" s="48"/>
      <c r="Q32" s="142">
        <f>SUM(F29:Q29)</f>
        <v>0</v>
      </c>
      <c r="R32" s="143"/>
      <c r="S32" s="15"/>
    </row>
    <row r="33" spans="2:19" ht="17.25" customHeight="1" thickBot="1" x14ac:dyDescent="0.2">
      <c r="B33" s="21"/>
      <c r="C33" s="22"/>
      <c r="D33" s="22"/>
      <c r="E33" s="22"/>
      <c r="F33" s="22"/>
      <c r="G33" s="22"/>
      <c r="H33" s="22"/>
      <c r="I33" s="22"/>
      <c r="J33" s="22"/>
      <c r="K33" s="22"/>
      <c r="L33" s="22"/>
      <c r="M33" s="22"/>
      <c r="N33" s="22"/>
      <c r="O33" s="22"/>
      <c r="P33" s="22"/>
      <c r="Q33" s="22"/>
      <c r="R33" s="22"/>
      <c r="S33" s="23"/>
    </row>
    <row r="35" spans="2:19" ht="17.25" customHeight="1" x14ac:dyDescent="0.15">
      <c r="R35" s="77"/>
    </row>
    <row r="36" spans="2:19" ht="17.25" customHeight="1" x14ac:dyDescent="0.15">
      <c r="R36" s="78"/>
    </row>
  </sheetData>
  <sheetProtection sheet="1" objects="1" scenarios="1" selectLockedCells="1"/>
  <mergeCells count="20">
    <mergeCell ref="B2:S2"/>
    <mergeCell ref="R11:R12"/>
    <mergeCell ref="E11:E12"/>
    <mergeCell ref="E24:E25"/>
    <mergeCell ref="R24:R25"/>
    <mergeCell ref="C11:D12"/>
    <mergeCell ref="C13:D13"/>
    <mergeCell ref="C14:D14"/>
    <mergeCell ref="C15:D15"/>
    <mergeCell ref="C16:D16"/>
    <mergeCell ref="C17:D17"/>
    <mergeCell ref="C18:D18"/>
    <mergeCell ref="C19:D19"/>
    <mergeCell ref="C24:D25"/>
    <mergeCell ref="Q32:R32"/>
    <mergeCell ref="Q22:R22"/>
    <mergeCell ref="Q31:R31"/>
    <mergeCell ref="Q21:R21"/>
    <mergeCell ref="C26:D26"/>
    <mergeCell ref="C29:D29"/>
  </mergeCells>
  <phoneticPr fontId="1"/>
  <printOptions horizontalCentered="1"/>
  <pageMargins left="0.59055118110236215" right="0.59055118110236215" top="0.59055118110236215" bottom="0.59055118110236215" header="0.31496062992125984" footer="0.31496062992125984"/>
  <pageSetup paperSize="9" scale="41" orientation="landscape" horizontalDpi="300" verticalDpi="300" r:id="rId1"/>
  <headerFooter alignWithMargins="0"/>
  <ignoredErrors>
    <ignoredError sqref="H2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9561-D9FA-41B0-832B-C0D9E7699A49}">
  <sheetPr>
    <pageSetUpPr fitToPage="1"/>
  </sheetPr>
  <dimension ref="B1:O30"/>
  <sheetViews>
    <sheetView showGridLines="0" view="pageBreakPreview" zoomScale="80" zoomScaleNormal="100" zoomScaleSheetLayoutView="80" workbookViewId="0">
      <selection activeCell="M18" sqref="M18"/>
    </sheetView>
  </sheetViews>
  <sheetFormatPr defaultRowHeight="17.25" customHeight="1" x14ac:dyDescent="0.15"/>
  <cols>
    <col min="1" max="1" width="1.125" style="1" customWidth="1"/>
    <col min="2" max="2" width="1.625" style="1" customWidth="1"/>
    <col min="3" max="3" width="5.625" style="1" customWidth="1"/>
    <col min="4" max="4" width="2.625" style="1" customWidth="1"/>
    <col min="5" max="5" width="18" style="1" customWidth="1"/>
    <col min="6" max="6" width="10.75" style="1" customWidth="1"/>
    <col min="7" max="7" width="26.125" style="1" customWidth="1"/>
    <col min="8" max="8" width="31.5" style="1" customWidth="1"/>
    <col min="9" max="9" width="5.625" style="1" customWidth="1"/>
    <col min="10" max="10" width="1.625" style="1" customWidth="1"/>
    <col min="11" max="11" width="1.125" style="1" customWidth="1"/>
    <col min="12" max="12" width="12.375" style="1" customWidth="1"/>
    <col min="13" max="13" width="16.875" style="1" customWidth="1"/>
    <col min="14" max="14" width="9.75" style="1" bestFit="1" customWidth="1"/>
    <col min="15" max="15" width="10.625" style="1" bestFit="1" customWidth="1"/>
    <col min="16" max="16384" width="9" style="1"/>
  </cols>
  <sheetData>
    <row r="1" spans="2:15" ht="9" customHeight="1" thickBot="1" x14ac:dyDescent="0.2"/>
    <row r="2" spans="2:15" ht="69.95" customHeight="1" x14ac:dyDescent="0.15">
      <c r="B2" s="132" t="s">
        <v>31</v>
      </c>
      <c r="C2" s="133"/>
      <c r="D2" s="133"/>
      <c r="E2" s="133"/>
      <c r="F2" s="133"/>
      <c r="G2" s="133"/>
      <c r="H2" s="133"/>
      <c r="I2" s="133"/>
      <c r="J2" s="134"/>
    </row>
    <row r="3" spans="2:15" ht="16.5" customHeight="1" x14ac:dyDescent="0.15">
      <c r="B3" s="14"/>
      <c r="C3" s="2"/>
      <c r="D3" s="2"/>
      <c r="E3" s="2"/>
      <c r="F3" s="2"/>
      <c r="G3" s="2"/>
      <c r="H3" s="2"/>
      <c r="I3" s="2"/>
      <c r="J3" s="24"/>
      <c r="K3" s="3"/>
    </row>
    <row r="4" spans="2:15" ht="17.25" customHeight="1" x14ac:dyDescent="0.15">
      <c r="B4" s="16"/>
      <c r="C4" s="58" t="s">
        <v>46</v>
      </c>
      <c r="D4" s="34"/>
      <c r="E4" s="35"/>
      <c r="F4" s="35"/>
      <c r="G4" s="35"/>
      <c r="H4" s="35"/>
      <c r="I4" s="35"/>
      <c r="J4" s="25"/>
      <c r="K4" s="3"/>
    </row>
    <row r="5" spans="2:15" ht="17.25" customHeight="1" x14ac:dyDescent="0.15">
      <c r="B5" s="16"/>
      <c r="C5" s="58" t="s">
        <v>47</v>
      </c>
      <c r="D5" s="34"/>
      <c r="E5" s="35"/>
      <c r="F5" s="35"/>
      <c r="G5" s="35"/>
      <c r="H5" s="35"/>
      <c r="I5" s="35"/>
      <c r="J5" s="25"/>
      <c r="K5" s="3"/>
    </row>
    <row r="6" spans="2:15" ht="17.25" customHeight="1" x14ac:dyDescent="0.15">
      <c r="B6" s="16"/>
      <c r="D6" s="34"/>
      <c r="E6" s="32"/>
      <c r="F6" s="32"/>
      <c r="G6" s="32"/>
      <c r="H6" s="32"/>
      <c r="I6" s="32"/>
      <c r="J6" s="25"/>
      <c r="K6" s="3"/>
    </row>
    <row r="7" spans="2:15" ht="17.25" customHeight="1" x14ac:dyDescent="0.15">
      <c r="B7" s="16"/>
      <c r="C7" s="82" t="s">
        <v>49</v>
      </c>
      <c r="D7" s="34"/>
      <c r="E7" s="32"/>
      <c r="F7" s="32"/>
      <c r="G7" s="32"/>
      <c r="H7" s="32"/>
      <c r="I7" s="32"/>
      <c r="J7" s="25"/>
      <c r="K7" s="3"/>
    </row>
    <row r="8" spans="2:15" ht="36.75" customHeight="1" x14ac:dyDescent="0.15">
      <c r="B8" s="18"/>
      <c r="C8" s="141"/>
      <c r="D8" s="137" t="s">
        <v>39</v>
      </c>
      <c r="E8" s="137"/>
      <c r="F8" s="55" t="s">
        <v>2</v>
      </c>
      <c r="G8" s="56" t="s">
        <v>33</v>
      </c>
      <c r="H8" s="95" t="s">
        <v>0</v>
      </c>
      <c r="I8" s="34"/>
      <c r="J8" s="27"/>
      <c r="M8" s="41" t="s">
        <v>22</v>
      </c>
    </row>
    <row r="9" spans="2:15" ht="54.95" customHeight="1" x14ac:dyDescent="0.15">
      <c r="B9" s="17"/>
      <c r="C9" s="141"/>
      <c r="D9" s="138" t="s">
        <v>34</v>
      </c>
      <c r="E9" s="136"/>
      <c r="F9" s="49" t="s">
        <v>30</v>
      </c>
      <c r="G9" s="100">
        <v>500.4</v>
      </c>
      <c r="H9" s="102">
        <f t="shared" ref="H9:H14" si="0">M9*G9</f>
        <v>264.71159999999992</v>
      </c>
      <c r="I9" s="34"/>
      <c r="J9" s="26"/>
      <c r="M9" s="59">
        <f>0.000529*1000</f>
        <v>0.52899999999999991</v>
      </c>
      <c r="N9" s="3"/>
    </row>
    <row r="10" spans="2:15" ht="54.95" customHeight="1" x14ac:dyDescent="0.15">
      <c r="B10" s="17"/>
      <c r="C10" s="141"/>
      <c r="D10" s="136" t="s">
        <v>9</v>
      </c>
      <c r="E10" s="136"/>
      <c r="F10" s="49" t="s">
        <v>4</v>
      </c>
      <c r="G10" s="100">
        <v>100.5</v>
      </c>
      <c r="H10" s="102">
        <f t="shared" si="0"/>
        <v>225.52200000000002</v>
      </c>
      <c r="I10" s="34"/>
      <c r="J10" s="26"/>
      <c r="M10" s="40">
        <f>45*0.0136*44/12</f>
        <v>2.2440000000000002</v>
      </c>
      <c r="O10" s="38"/>
    </row>
    <row r="11" spans="2:15" ht="54.95" customHeight="1" x14ac:dyDescent="0.15">
      <c r="B11" s="17"/>
      <c r="C11" s="141"/>
      <c r="D11" s="138" t="s">
        <v>29</v>
      </c>
      <c r="E11" s="136"/>
      <c r="F11" s="49" t="s">
        <v>1</v>
      </c>
      <c r="G11" s="100">
        <v>100.5</v>
      </c>
      <c r="H11" s="102">
        <f t="shared" si="0"/>
        <v>301.38878</v>
      </c>
      <c r="I11" s="34"/>
      <c r="J11" s="26"/>
      <c r="M11" s="40">
        <f>50.8*0.0161*44/12</f>
        <v>2.9988933333333332</v>
      </c>
      <c r="O11" s="38"/>
    </row>
    <row r="12" spans="2:15" ht="54.95" customHeight="1" x14ac:dyDescent="0.15">
      <c r="B12" s="17"/>
      <c r="C12" s="141"/>
      <c r="D12" s="136" t="s">
        <v>5</v>
      </c>
      <c r="E12" s="136"/>
      <c r="F12" s="49" t="s">
        <v>8</v>
      </c>
      <c r="G12" s="100">
        <v>100.3</v>
      </c>
      <c r="H12" s="102">
        <f t="shared" si="0"/>
        <v>249.69517833333336</v>
      </c>
      <c r="I12" s="34"/>
      <c r="J12" s="26"/>
      <c r="M12" s="40">
        <f>36.7*0.0185*44/12</f>
        <v>2.4894833333333337</v>
      </c>
      <c r="N12" s="39"/>
      <c r="O12" s="38"/>
    </row>
    <row r="13" spans="2:15" ht="54.95" customHeight="1" x14ac:dyDescent="0.15">
      <c r="B13" s="17"/>
      <c r="C13" s="141"/>
      <c r="D13" s="136" t="s">
        <v>6</v>
      </c>
      <c r="E13" s="136"/>
      <c r="F13" s="49" t="s">
        <v>8</v>
      </c>
      <c r="G13" s="100">
        <v>100.3</v>
      </c>
      <c r="H13" s="102">
        <f t="shared" si="0"/>
        <v>259.27182233333338</v>
      </c>
      <c r="I13" s="34"/>
      <c r="J13" s="26"/>
      <c r="M13" s="40">
        <f>37.7*0.0187*44/12</f>
        <v>2.5849633333333339</v>
      </c>
      <c r="O13" s="38"/>
    </row>
    <row r="14" spans="2:15" ht="54.95" customHeight="1" thickBot="1" x14ac:dyDescent="0.2">
      <c r="B14" s="17"/>
      <c r="C14" s="141"/>
      <c r="D14" s="135" t="s">
        <v>7</v>
      </c>
      <c r="E14" s="135"/>
      <c r="F14" s="50" t="s">
        <v>8</v>
      </c>
      <c r="G14" s="101">
        <v>50.6</v>
      </c>
      <c r="H14" s="103">
        <f t="shared" si="0"/>
        <v>117.47599600000001</v>
      </c>
      <c r="I14" s="34"/>
      <c r="J14" s="26"/>
      <c r="M14" s="40">
        <f>34.6*0.0183*44/12</f>
        <v>2.3216600000000001</v>
      </c>
      <c r="O14" s="38"/>
    </row>
    <row r="15" spans="2:15" ht="54.95" customHeight="1" thickBot="1" x14ac:dyDescent="0.2">
      <c r="B15" s="17"/>
      <c r="C15" s="141"/>
      <c r="D15" s="131" t="s">
        <v>0</v>
      </c>
      <c r="E15" s="131"/>
      <c r="F15" s="51" t="s">
        <v>23</v>
      </c>
      <c r="G15" s="54" t="s">
        <v>27</v>
      </c>
      <c r="H15" s="104">
        <f>SUM(H9:H14)</f>
        <v>1418.0653766666665</v>
      </c>
      <c r="I15" s="34"/>
      <c r="J15" s="28"/>
    </row>
    <row r="16" spans="2:15" ht="12.75" customHeight="1" x14ac:dyDescent="0.15">
      <c r="B16" s="17"/>
      <c r="C16" s="84"/>
      <c r="D16" s="85"/>
      <c r="E16" s="85"/>
      <c r="F16" s="86"/>
      <c r="G16" s="87"/>
      <c r="H16" s="88"/>
      <c r="I16" s="34"/>
      <c r="J16" s="28"/>
    </row>
    <row r="17" spans="2:13" ht="24.95" customHeight="1" x14ac:dyDescent="0.15">
      <c r="B17" s="17"/>
      <c r="C17" s="84"/>
      <c r="I17" s="34"/>
      <c r="J17" s="28"/>
    </row>
    <row r="18" spans="2:13" ht="24.95" customHeight="1" x14ac:dyDescent="0.15">
      <c r="B18" s="17"/>
      <c r="C18" s="8"/>
      <c r="I18" s="34"/>
      <c r="J18" s="30"/>
    </row>
    <row r="19" spans="2:13" ht="24.95" customHeight="1" x14ac:dyDescent="0.15">
      <c r="B19" s="17"/>
      <c r="C19" s="8"/>
      <c r="D19" s="89"/>
      <c r="E19" s="89"/>
      <c r="F19" s="89"/>
      <c r="G19" s="89"/>
      <c r="H19" s="90"/>
      <c r="I19" s="34"/>
      <c r="J19" s="30"/>
    </row>
    <row r="20" spans="2:13" ht="24.95" customHeight="1" x14ac:dyDescent="0.15">
      <c r="B20" s="17"/>
      <c r="C20" s="83" t="s">
        <v>48</v>
      </c>
      <c r="E20" s="34"/>
      <c r="F20" s="8"/>
      <c r="G20" s="29"/>
      <c r="I20" s="34"/>
      <c r="J20" s="30"/>
    </row>
    <row r="21" spans="2:13" ht="36.75" customHeight="1" x14ac:dyDescent="0.15">
      <c r="B21" s="17"/>
      <c r="C21" s="8"/>
      <c r="D21" s="137" t="s">
        <v>38</v>
      </c>
      <c r="E21" s="137"/>
      <c r="F21" s="55" t="s">
        <v>2</v>
      </c>
      <c r="G21" s="56" t="s">
        <v>42</v>
      </c>
      <c r="H21" s="95" t="s">
        <v>50</v>
      </c>
      <c r="I21" s="34"/>
      <c r="J21" s="30"/>
    </row>
    <row r="22" spans="2:13" ht="54.95" customHeight="1" x14ac:dyDescent="0.15">
      <c r="B22" s="17"/>
      <c r="C22" s="8"/>
      <c r="D22" s="139" t="s">
        <v>35</v>
      </c>
      <c r="E22" s="140"/>
      <c r="F22" s="49" t="s">
        <v>30</v>
      </c>
      <c r="G22" s="100">
        <v>5800.3</v>
      </c>
      <c r="H22" s="107">
        <f>ROUND(M22*G22,0)</f>
        <v>3068</v>
      </c>
      <c r="I22" s="34"/>
      <c r="J22" s="30"/>
      <c r="M22" s="59">
        <f>$M$9</f>
        <v>0.52899999999999991</v>
      </c>
    </row>
    <row r="23" spans="2:13" ht="54.95" customHeight="1" x14ac:dyDescent="0.15">
      <c r="B23" s="17"/>
      <c r="C23" s="8"/>
      <c r="D23" s="129"/>
      <c r="E23" s="94" t="s">
        <v>36</v>
      </c>
      <c r="F23" s="49" t="s">
        <v>30</v>
      </c>
      <c r="G23" s="105">
        <v>2320.1</v>
      </c>
      <c r="H23" s="108">
        <f>ROUND(M23*G23,0)</f>
        <v>1227</v>
      </c>
      <c r="I23" s="34"/>
      <c r="J23" s="30"/>
      <c r="M23" s="59">
        <f>$M$9</f>
        <v>0.52899999999999991</v>
      </c>
    </row>
    <row r="24" spans="2:13" ht="54.95" customHeight="1" x14ac:dyDescent="0.15">
      <c r="B24" s="17"/>
      <c r="C24" s="8"/>
      <c r="D24" s="130"/>
      <c r="E24" s="94" t="s">
        <v>37</v>
      </c>
      <c r="F24" s="49" t="s">
        <v>30</v>
      </c>
      <c r="G24" s="106">
        <f>G22-G23</f>
        <v>3480.2000000000003</v>
      </c>
      <c r="H24" s="108">
        <f>ROUND(M24*G24,0)</f>
        <v>1841</v>
      </c>
      <c r="I24" s="34"/>
      <c r="J24" s="30"/>
      <c r="M24" s="59">
        <f>$M$9</f>
        <v>0.52899999999999991</v>
      </c>
    </row>
    <row r="25" spans="2:13" ht="12.75" customHeight="1" x14ac:dyDescent="0.15">
      <c r="B25" s="17"/>
      <c r="C25" s="8"/>
      <c r="D25" s="34"/>
      <c r="E25" s="34"/>
      <c r="F25" s="8"/>
      <c r="G25" s="29"/>
      <c r="I25" s="34"/>
      <c r="J25" s="30"/>
    </row>
    <row r="26" spans="2:13" s="36" customFormat="1" ht="24.95" customHeight="1" x14ac:dyDescent="0.15">
      <c r="B26" s="16"/>
      <c r="C26" s="4"/>
      <c r="D26" s="128" t="str">
        <f>IF(H22=0,"","再エネ設備により　"&amp;TEXT(H22,"#,##0.0")&amp;" kg-CO2　の削減に貢献しています。")</f>
        <v>再エネ設備により　3,068.0 kg-CO2　の削減に貢献しています。</v>
      </c>
      <c r="E26" s="128"/>
      <c r="F26" s="128"/>
      <c r="G26" s="128"/>
      <c r="H26" s="128"/>
      <c r="I26" s="37"/>
      <c r="J26" s="30"/>
    </row>
    <row r="27" spans="2:13" ht="24.95" customHeight="1" x14ac:dyDescent="0.15">
      <c r="B27" s="17"/>
      <c r="C27" s="8"/>
      <c r="D27" s="128"/>
      <c r="E27" s="128"/>
      <c r="F27" s="128"/>
      <c r="G27" s="128"/>
      <c r="H27" s="128"/>
      <c r="I27" s="34"/>
      <c r="J27" s="30"/>
    </row>
    <row r="28" spans="2:13" ht="24.95" customHeight="1" x14ac:dyDescent="0.15">
      <c r="B28" s="17"/>
      <c r="C28" s="8"/>
      <c r="D28" s="91"/>
      <c r="E28" s="92"/>
      <c r="F28" s="92"/>
      <c r="G28" s="92"/>
      <c r="H28" s="90"/>
      <c r="I28" s="34"/>
      <c r="J28" s="30"/>
    </row>
    <row r="29" spans="2:13" ht="15" customHeight="1" thickBot="1" x14ac:dyDescent="0.2">
      <c r="B29" s="19"/>
      <c r="C29" s="20"/>
      <c r="D29" s="20"/>
      <c r="E29" s="20"/>
      <c r="F29" s="20"/>
      <c r="G29" s="20"/>
      <c r="H29" s="20"/>
      <c r="I29" s="20"/>
      <c r="J29" s="31"/>
      <c r="K29" s="3"/>
    </row>
    <row r="30" spans="2:13" ht="9" customHeight="1" x14ac:dyDescent="0.15">
      <c r="B30" s="3"/>
      <c r="C30" s="3"/>
      <c r="D30" s="3"/>
      <c r="E30" s="3"/>
      <c r="F30" s="3"/>
      <c r="G30" s="3"/>
      <c r="H30" s="3"/>
      <c r="I30" s="3"/>
      <c r="J30" s="3"/>
      <c r="K30" s="3"/>
    </row>
  </sheetData>
  <sheetProtection sheet="1" objects="1" scenarios="1" selectLockedCells="1" selectUnlockedCells="1"/>
  <mergeCells count="14">
    <mergeCell ref="D21:E21"/>
    <mergeCell ref="D22:E22"/>
    <mergeCell ref="D23:D24"/>
    <mergeCell ref="D26:H27"/>
    <mergeCell ref="B2:J2"/>
    <mergeCell ref="C8:C15"/>
    <mergeCell ref="D8:E8"/>
    <mergeCell ref="D9:E9"/>
    <mergeCell ref="D10:E10"/>
    <mergeCell ref="D11:E11"/>
    <mergeCell ref="D12:E12"/>
    <mergeCell ref="D13:E13"/>
    <mergeCell ref="D14:E14"/>
    <mergeCell ref="D15:E15"/>
  </mergeCells>
  <phoneticPr fontId="1"/>
  <printOptions horizontalCentered="1"/>
  <pageMargins left="0.59055118110236227" right="0.59055118110236227" top="0.59055118110236227" bottom="0.59055118110236227" header="0.31496062992125984" footer="0.31496062992125984"/>
  <pageSetup paperSize="9" scale="81"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5C17B-0CFB-4CE4-B74A-8A44E5BDA421}">
  <sheetPr>
    <pageSetUpPr fitToPage="1"/>
  </sheetPr>
  <dimension ref="B1:W36"/>
  <sheetViews>
    <sheetView showGridLines="0" view="pageBreakPreview" zoomScale="60" zoomScaleNormal="40" workbookViewId="0">
      <selection activeCell="P10" sqref="P10"/>
    </sheetView>
  </sheetViews>
  <sheetFormatPr defaultRowHeight="17.25" customHeight="1" x14ac:dyDescent="0.15"/>
  <cols>
    <col min="1" max="3" width="2.625" style="1" customWidth="1"/>
    <col min="4" max="4" width="24" style="1" customWidth="1"/>
    <col min="5" max="5" width="12.875" style="1" customWidth="1"/>
    <col min="6" max="18" width="19.75" style="1" customWidth="1"/>
    <col min="19" max="20" width="2.625" style="1" customWidth="1"/>
    <col min="21" max="22" width="9" style="1"/>
    <col min="23" max="23" width="13.625" style="1" customWidth="1"/>
    <col min="24" max="16384" width="9" style="1"/>
  </cols>
  <sheetData>
    <row r="1" spans="2:23" ht="17.25" customHeight="1" thickBot="1" x14ac:dyDescent="0.2"/>
    <row r="2" spans="2:23" ht="97.5" customHeight="1" x14ac:dyDescent="0.15">
      <c r="B2" s="152" t="s">
        <v>32</v>
      </c>
      <c r="C2" s="153"/>
      <c r="D2" s="153"/>
      <c r="E2" s="153"/>
      <c r="F2" s="153"/>
      <c r="G2" s="153"/>
      <c r="H2" s="153"/>
      <c r="I2" s="153"/>
      <c r="J2" s="153"/>
      <c r="K2" s="153"/>
      <c r="L2" s="153"/>
      <c r="M2" s="153"/>
      <c r="N2" s="153"/>
      <c r="O2" s="153"/>
      <c r="P2" s="153"/>
      <c r="Q2" s="153"/>
      <c r="R2" s="153"/>
      <c r="S2" s="154"/>
    </row>
    <row r="3" spans="2:23" s="3" customFormat="1" ht="17.25" customHeight="1" x14ac:dyDescent="0.15">
      <c r="B3" s="14"/>
      <c r="C3" s="79"/>
      <c r="D3" s="2"/>
      <c r="E3" s="2"/>
      <c r="F3" s="2"/>
      <c r="G3" s="2"/>
      <c r="H3" s="2"/>
      <c r="I3" s="2"/>
      <c r="J3" s="2"/>
      <c r="K3" s="11"/>
      <c r="L3" s="11"/>
      <c r="M3" s="11"/>
      <c r="N3" s="11"/>
      <c r="O3" s="11"/>
      <c r="P3" s="11"/>
      <c r="Q3" s="11"/>
      <c r="R3" s="11"/>
      <c r="S3" s="15"/>
    </row>
    <row r="4" spans="2:23" s="3" customFormat="1" ht="17.25" customHeight="1" x14ac:dyDescent="0.15">
      <c r="B4" s="14"/>
      <c r="C4" s="79"/>
      <c r="D4" s="2"/>
      <c r="E4" s="2"/>
      <c r="F4" s="2"/>
      <c r="G4" s="2"/>
      <c r="H4" s="2"/>
      <c r="I4" s="2"/>
      <c r="J4" s="2"/>
      <c r="K4" s="11"/>
      <c r="L4" s="11"/>
      <c r="M4" s="11"/>
      <c r="N4" s="11"/>
      <c r="O4" s="11"/>
      <c r="P4" s="11"/>
      <c r="Q4" s="11"/>
      <c r="R4" s="11"/>
      <c r="S4" s="15"/>
    </row>
    <row r="5" spans="2:23" s="3" customFormat="1" ht="30" customHeight="1" x14ac:dyDescent="0.15">
      <c r="B5" s="16"/>
      <c r="C5" s="4"/>
      <c r="D5" s="13" t="s">
        <v>43</v>
      </c>
      <c r="E5" s="5"/>
      <c r="F5" s="5"/>
      <c r="G5" s="5"/>
      <c r="H5" s="5"/>
      <c r="I5" s="6"/>
      <c r="J5" s="4"/>
      <c r="K5" s="11"/>
      <c r="L5" s="11"/>
      <c r="M5" s="11"/>
      <c r="N5" s="11"/>
      <c r="O5" s="11"/>
      <c r="P5" s="11"/>
      <c r="Q5" s="11"/>
      <c r="R5" s="11"/>
      <c r="S5" s="15"/>
    </row>
    <row r="6" spans="2:23" s="3" customFormat="1" ht="30" customHeight="1" x14ac:dyDescent="0.15">
      <c r="B6" s="16"/>
      <c r="C6" s="4"/>
      <c r="D6" s="13" t="s">
        <v>44</v>
      </c>
      <c r="E6" s="5"/>
      <c r="F6" s="5"/>
      <c r="G6" s="5"/>
      <c r="H6" s="5"/>
      <c r="I6" s="6"/>
      <c r="J6" s="4"/>
      <c r="K6" s="11"/>
      <c r="L6" s="11"/>
      <c r="M6" s="11"/>
      <c r="N6" s="11"/>
      <c r="O6" s="11"/>
      <c r="P6" s="11"/>
      <c r="Q6" s="11"/>
      <c r="R6" s="11"/>
      <c r="S6" s="15"/>
    </row>
    <row r="7" spans="2:23" s="3" customFormat="1" ht="17.25" customHeight="1" x14ac:dyDescent="0.15">
      <c r="B7" s="16"/>
      <c r="C7" s="4"/>
      <c r="D7" s="13"/>
      <c r="E7" s="5"/>
      <c r="F7" s="5"/>
      <c r="G7" s="5"/>
      <c r="H7" s="5"/>
      <c r="I7" s="6"/>
      <c r="J7" s="4"/>
      <c r="K7" s="11"/>
      <c r="L7" s="11"/>
      <c r="M7" s="11"/>
      <c r="N7" s="11"/>
      <c r="O7" s="11"/>
      <c r="P7" s="11"/>
      <c r="Q7" s="11"/>
      <c r="R7" s="11"/>
      <c r="S7" s="15"/>
    </row>
    <row r="8" spans="2:23" s="3" customFormat="1" ht="17.25" customHeight="1" x14ac:dyDescent="0.15">
      <c r="B8" s="16"/>
      <c r="C8" s="4"/>
      <c r="D8" s="11"/>
      <c r="E8" s="7"/>
      <c r="F8" s="7"/>
      <c r="G8" s="7"/>
      <c r="H8" s="7"/>
      <c r="I8" s="7"/>
      <c r="J8" s="4"/>
      <c r="K8" s="11"/>
      <c r="L8" s="11"/>
      <c r="M8" s="11"/>
      <c r="N8" s="11"/>
      <c r="O8" s="11"/>
      <c r="P8" s="11"/>
      <c r="Q8" s="11"/>
      <c r="R8" s="11"/>
      <c r="S8" s="15"/>
    </row>
    <row r="9" spans="2:23" s="3" customFormat="1" ht="45.75" customHeight="1" x14ac:dyDescent="0.15">
      <c r="B9" s="16"/>
      <c r="C9" s="4"/>
      <c r="D9" s="67">
        <v>2023</v>
      </c>
      <c r="E9" s="33" t="s">
        <v>25</v>
      </c>
      <c r="F9" s="7"/>
      <c r="G9" s="7"/>
      <c r="H9" s="7"/>
      <c r="I9" s="7"/>
      <c r="J9" s="4"/>
      <c r="K9" s="11"/>
      <c r="L9" s="11"/>
      <c r="M9" s="11"/>
      <c r="N9" s="11"/>
      <c r="O9" s="11"/>
      <c r="P9" s="11"/>
      <c r="Q9" s="11"/>
      <c r="R9" s="11"/>
      <c r="S9" s="15"/>
    </row>
    <row r="10" spans="2:23" s="3" customFormat="1" ht="17.25" customHeight="1" x14ac:dyDescent="0.15">
      <c r="B10" s="17"/>
      <c r="C10" s="8"/>
      <c r="D10" s="9"/>
      <c r="E10" s="8"/>
      <c r="F10" s="8"/>
      <c r="G10" s="8"/>
      <c r="H10" s="10"/>
      <c r="I10" s="8"/>
      <c r="J10" s="8"/>
      <c r="K10" s="11"/>
      <c r="L10" s="11"/>
      <c r="M10" s="11"/>
      <c r="N10" s="11"/>
      <c r="O10" s="11"/>
      <c r="P10" s="11"/>
      <c r="Q10" s="11"/>
      <c r="R10" s="11"/>
      <c r="S10" s="15"/>
    </row>
    <row r="11" spans="2:23" s="3" customFormat="1" ht="35.25" customHeight="1" x14ac:dyDescent="0.15">
      <c r="B11" s="17"/>
      <c r="C11" s="160" t="s">
        <v>39</v>
      </c>
      <c r="D11" s="160"/>
      <c r="E11" s="157" t="s">
        <v>2</v>
      </c>
      <c r="F11" s="42" t="s">
        <v>3</v>
      </c>
      <c r="G11" s="43"/>
      <c r="H11" s="43"/>
      <c r="I11" s="43"/>
      <c r="J11" s="44"/>
      <c r="K11" s="45"/>
      <c r="L11" s="45"/>
      <c r="M11" s="45"/>
      <c r="N11" s="45"/>
      <c r="O11" s="45"/>
      <c r="P11" s="45"/>
      <c r="Q11" s="46"/>
      <c r="R11" s="155" t="s">
        <v>53</v>
      </c>
      <c r="S11" s="15"/>
    </row>
    <row r="12" spans="2:23" s="3" customFormat="1" ht="35.25" customHeight="1" x14ac:dyDescent="0.15">
      <c r="B12" s="18"/>
      <c r="C12" s="160"/>
      <c r="D12" s="160"/>
      <c r="E12" s="157"/>
      <c r="F12" s="96" t="s">
        <v>10</v>
      </c>
      <c r="G12" s="96" t="s">
        <v>11</v>
      </c>
      <c r="H12" s="96" t="s">
        <v>12</v>
      </c>
      <c r="I12" s="96" t="s">
        <v>13</v>
      </c>
      <c r="J12" s="96" t="s">
        <v>14</v>
      </c>
      <c r="K12" s="96" t="s">
        <v>15</v>
      </c>
      <c r="L12" s="96" t="s">
        <v>16</v>
      </c>
      <c r="M12" s="96" t="s">
        <v>17</v>
      </c>
      <c r="N12" s="96" t="s">
        <v>18</v>
      </c>
      <c r="O12" s="96" t="s">
        <v>19</v>
      </c>
      <c r="P12" s="96" t="s">
        <v>20</v>
      </c>
      <c r="Q12" s="96" t="s">
        <v>21</v>
      </c>
      <c r="R12" s="156"/>
      <c r="S12" s="15"/>
      <c r="W12" s="72" t="s">
        <v>22</v>
      </c>
    </row>
    <row r="13" spans="2:23" s="3" customFormat="1" ht="54.75" customHeight="1" x14ac:dyDescent="0.15">
      <c r="B13" s="17"/>
      <c r="C13" s="161" t="s">
        <v>40</v>
      </c>
      <c r="D13" s="161"/>
      <c r="E13" s="97" t="s">
        <v>30</v>
      </c>
      <c r="F13" s="109">
        <v>450.6</v>
      </c>
      <c r="G13" s="109">
        <v>450.6</v>
      </c>
      <c r="H13" s="109">
        <v>450.6</v>
      </c>
      <c r="I13" s="109">
        <v>450.6</v>
      </c>
      <c r="J13" s="109">
        <v>450.6</v>
      </c>
      <c r="K13" s="109">
        <v>450.6</v>
      </c>
      <c r="L13" s="109">
        <v>450.6</v>
      </c>
      <c r="M13" s="109">
        <v>450.6</v>
      </c>
      <c r="N13" s="109">
        <v>450.6</v>
      </c>
      <c r="O13" s="109">
        <v>450.6</v>
      </c>
      <c r="P13" s="109">
        <v>450.6</v>
      </c>
      <c r="Q13" s="109">
        <v>450.6</v>
      </c>
      <c r="R13" s="110">
        <f>SUM(F13:Q13)</f>
        <v>5407.2000000000007</v>
      </c>
      <c r="S13" s="15"/>
      <c r="W13" s="59">
        <f>0.000529*1000</f>
        <v>0.52899999999999991</v>
      </c>
    </row>
    <row r="14" spans="2:23" s="3" customFormat="1" ht="54.75" customHeight="1" x14ac:dyDescent="0.15">
      <c r="B14" s="17"/>
      <c r="C14" s="161" t="s">
        <v>9</v>
      </c>
      <c r="D14" s="161"/>
      <c r="E14" s="97" t="s">
        <v>4</v>
      </c>
      <c r="F14" s="109">
        <v>30.2</v>
      </c>
      <c r="G14" s="109">
        <v>30.2</v>
      </c>
      <c r="H14" s="109">
        <v>30.2</v>
      </c>
      <c r="I14" s="109">
        <v>30.2</v>
      </c>
      <c r="J14" s="109">
        <v>30.2</v>
      </c>
      <c r="K14" s="109">
        <v>30.2</v>
      </c>
      <c r="L14" s="109">
        <v>30.2</v>
      </c>
      <c r="M14" s="109">
        <v>30.2</v>
      </c>
      <c r="N14" s="109">
        <v>30.2</v>
      </c>
      <c r="O14" s="109">
        <v>30.2</v>
      </c>
      <c r="P14" s="109">
        <v>30.2</v>
      </c>
      <c r="Q14" s="109">
        <v>30.2</v>
      </c>
      <c r="R14" s="110">
        <f t="shared" ref="R14:R18" si="0">SUM(F14:Q14)</f>
        <v>362.39999999999992</v>
      </c>
      <c r="S14" s="15"/>
      <c r="W14" s="40">
        <f>45*0.0136*44/12</f>
        <v>2.2440000000000002</v>
      </c>
    </row>
    <row r="15" spans="2:23" s="3" customFormat="1" ht="54.75" customHeight="1" x14ac:dyDescent="0.15">
      <c r="B15" s="17"/>
      <c r="C15" s="162" t="s">
        <v>29</v>
      </c>
      <c r="D15" s="162"/>
      <c r="E15" s="97" t="s">
        <v>1</v>
      </c>
      <c r="F15" s="109"/>
      <c r="G15" s="109"/>
      <c r="H15" s="109"/>
      <c r="I15" s="109"/>
      <c r="J15" s="115"/>
      <c r="K15" s="115"/>
      <c r="L15" s="109"/>
      <c r="M15" s="109"/>
      <c r="N15" s="109"/>
      <c r="O15" s="109"/>
      <c r="P15" s="109"/>
      <c r="Q15" s="109"/>
      <c r="R15" s="110">
        <f t="shared" si="0"/>
        <v>0</v>
      </c>
      <c r="S15" s="15"/>
      <c r="W15" s="40">
        <f>50.8*0.0161*44/12</f>
        <v>2.9988933333333332</v>
      </c>
    </row>
    <row r="16" spans="2:23" s="3" customFormat="1" ht="54.75" customHeight="1" x14ac:dyDescent="0.15">
      <c r="B16" s="17"/>
      <c r="C16" s="161" t="s">
        <v>5</v>
      </c>
      <c r="D16" s="161"/>
      <c r="E16" s="97" t="s">
        <v>8</v>
      </c>
      <c r="F16" s="109">
        <v>15.3</v>
      </c>
      <c r="G16" s="109">
        <v>15.3</v>
      </c>
      <c r="H16" s="109">
        <v>15.3</v>
      </c>
      <c r="I16" s="109"/>
      <c r="J16" s="115"/>
      <c r="K16" s="115"/>
      <c r="L16" s="109"/>
      <c r="M16" s="109"/>
      <c r="N16" s="109"/>
      <c r="O16" s="109"/>
      <c r="P16" s="109">
        <v>10</v>
      </c>
      <c r="Q16" s="109">
        <v>10</v>
      </c>
      <c r="R16" s="110">
        <f t="shared" si="0"/>
        <v>65.900000000000006</v>
      </c>
      <c r="S16" s="15"/>
      <c r="W16" s="40">
        <f>36.7*0.0185*44/12</f>
        <v>2.4894833333333337</v>
      </c>
    </row>
    <row r="17" spans="2:23" s="3" customFormat="1" ht="54.75" customHeight="1" x14ac:dyDescent="0.15">
      <c r="B17" s="17"/>
      <c r="C17" s="161" t="s">
        <v>6</v>
      </c>
      <c r="D17" s="161"/>
      <c r="E17" s="97" t="s">
        <v>8</v>
      </c>
      <c r="F17" s="109"/>
      <c r="G17" s="109"/>
      <c r="H17" s="109"/>
      <c r="I17" s="109"/>
      <c r="J17" s="115"/>
      <c r="K17" s="115"/>
      <c r="L17" s="109"/>
      <c r="M17" s="109"/>
      <c r="N17" s="109"/>
      <c r="O17" s="109"/>
      <c r="P17" s="109"/>
      <c r="Q17" s="109"/>
      <c r="R17" s="110">
        <f t="shared" si="0"/>
        <v>0</v>
      </c>
      <c r="S17" s="15"/>
      <c r="W17" s="40">
        <f>37.7*0.0187*44/12</f>
        <v>2.5849633333333339</v>
      </c>
    </row>
    <row r="18" spans="2:23" s="3" customFormat="1" ht="54.75" customHeight="1" thickBot="1" x14ac:dyDescent="0.2">
      <c r="B18" s="17"/>
      <c r="C18" s="163" t="s">
        <v>7</v>
      </c>
      <c r="D18" s="163"/>
      <c r="E18" s="98" t="s">
        <v>8</v>
      </c>
      <c r="F18" s="111">
        <v>30.3</v>
      </c>
      <c r="G18" s="111">
        <v>30.3</v>
      </c>
      <c r="H18" s="111">
        <v>30.3</v>
      </c>
      <c r="I18" s="111">
        <v>30.3</v>
      </c>
      <c r="J18" s="111">
        <v>30.3</v>
      </c>
      <c r="K18" s="111">
        <v>30.3</v>
      </c>
      <c r="L18" s="111">
        <v>30.3</v>
      </c>
      <c r="M18" s="111">
        <v>30.3</v>
      </c>
      <c r="N18" s="111">
        <v>30.3</v>
      </c>
      <c r="O18" s="111">
        <v>30.3</v>
      </c>
      <c r="P18" s="111">
        <v>30.3</v>
      </c>
      <c r="Q18" s="111">
        <v>30.3</v>
      </c>
      <c r="R18" s="112">
        <f t="shared" si="0"/>
        <v>363.60000000000008</v>
      </c>
      <c r="S18" s="15"/>
      <c r="W18" s="40">
        <f>34.6*0.0183*44/12</f>
        <v>2.3216600000000001</v>
      </c>
    </row>
    <row r="19" spans="2:23" s="3" customFormat="1" ht="54.75" customHeight="1" thickTop="1" thickBot="1" x14ac:dyDescent="0.2">
      <c r="B19" s="17"/>
      <c r="C19" s="164" t="s">
        <v>24</v>
      </c>
      <c r="D19" s="164"/>
      <c r="E19" s="99" t="s">
        <v>23</v>
      </c>
      <c r="F19" s="113">
        <f t="shared" ref="F19:R19" si="1">F13*$W$13+F14*$W$14+F15*$W$15+F16*$W$16+F17*$W$17+F18*$W$18</f>
        <v>414.57159299999995</v>
      </c>
      <c r="G19" s="116">
        <f t="shared" si="1"/>
        <v>414.57159299999995</v>
      </c>
      <c r="H19" s="113">
        <f t="shared" si="1"/>
        <v>414.57159299999995</v>
      </c>
      <c r="I19" s="113">
        <f t="shared" si="1"/>
        <v>376.48249799999996</v>
      </c>
      <c r="J19" s="113">
        <f t="shared" si="1"/>
        <v>376.48249799999996</v>
      </c>
      <c r="K19" s="113">
        <f t="shared" si="1"/>
        <v>376.48249799999996</v>
      </c>
      <c r="L19" s="113">
        <f t="shared" si="1"/>
        <v>376.48249799999996</v>
      </c>
      <c r="M19" s="113">
        <f t="shared" si="1"/>
        <v>376.48249799999996</v>
      </c>
      <c r="N19" s="113">
        <f t="shared" si="1"/>
        <v>376.48249799999996</v>
      </c>
      <c r="O19" s="113">
        <f t="shared" si="1"/>
        <v>376.48249799999996</v>
      </c>
      <c r="P19" s="113">
        <f t="shared" si="1"/>
        <v>401.3773313333333</v>
      </c>
      <c r="Q19" s="117">
        <f t="shared" si="1"/>
        <v>401.3773313333333</v>
      </c>
      <c r="R19" s="114">
        <f t="shared" si="1"/>
        <v>4681.8469276666665</v>
      </c>
      <c r="S19" s="15"/>
    </row>
    <row r="20" spans="2:23" s="3" customFormat="1" ht="24.95" customHeight="1" thickBot="1" x14ac:dyDescent="0.2">
      <c r="B20" s="17"/>
      <c r="C20" s="8"/>
      <c r="D20" s="73"/>
      <c r="E20" s="73"/>
      <c r="F20" s="74"/>
      <c r="G20" s="75"/>
      <c r="H20" s="74"/>
      <c r="I20" s="74"/>
      <c r="J20" s="74"/>
      <c r="K20" s="74"/>
      <c r="L20" s="74"/>
      <c r="M20" s="74"/>
      <c r="N20" s="74"/>
      <c r="O20" s="74"/>
      <c r="P20" s="74"/>
      <c r="Q20" s="74"/>
      <c r="R20" s="74"/>
      <c r="S20" s="15"/>
    </row>
    <row r="21" spans="2:23" s="3" customFormat="1" ht="24.95" customHeight="1" x14ac:dyDescent="0.15">
      <c r="B21" s="17"/>
      <c r="C21" s="8"/>
      <c r="D21" s="73"/>
      <c r="E21" s="73"/>
      <c r="F21" s="74"/>
      <c r="G21" s="75"/>
      <c r="H21" s="74"/>
      <c r="I21" s="74"/>
      <c r="J21" s="74"/>
      <c r="K21" s="74"/>
      <c r="L21" s="74"/>
      <c r="M21" s="74"/>
      <c r="N21" s="74"/>
      <c r="O21" s="74"/>
      <c r="P21" s="74"/>
      <c r="Q21" s="146" t="s">
        <v>41</v>
      </c>
      <c r="R21" s="147"/>
      <c r="S21" s="15"/>
    </row>
    <row r="22" spans="2:23" s="3" customFormat="1" ht="54.75" customHeight="1" thickBot="1" x14ac:dyDescent="0.2">
      <c r="B22" s="17"/>
      <c r="C22" s="8"/>
      <c r="D22" s="73"/>
      <c r="E22" s="73"/>
      <c r="F22" s="74"/>
      <c r="G22" s="75"/>
      <c r="H22" s="74"/>
      <c r="I22" s="74"/>
      <c r="J22" s="74"/>
      <c r="K22" s="74"/>
      <c r="L22" s="74"/>
      <c r="M22" s="74"/>
      <c r="N22" s="74"/>
      <c r="O22" s="74"/>
      <c r="P22" s="74"/>
      <c r="Q22" s="142">
        <f>R19</f>
        <v>4681.8469276666665</v>
      </c>
      <c r="R22" s="143"/>
      <c r="S22" s="15"/>
    </row>
    <row r="23" spans="2:23" s="3" customFormat="1" ht="30" customHeight="1" x14ac:dyDescent="0.15">
      <c r="B23" s="17"/>
      <c r="C23" s="8"/>
      <c r="D23" s="76" t="s">
        <v>45</v>
      </c>
      <c r="E23" s="8"/>
      <c r="F23" s="11"/>
      <c r="G23" s="8"/>
      <c r="H23" s="11"/>
      <c r="I23" s="11"/>
      <c r="J23" s="12"/>
      <c r="K23" s="11"/>
      <c r="L23" s="11"/>
      <c r="M23" s="11"/>
      <c r="N23" s="11"/>
      <c r="O23" s="11"/>
      <c r="P23" s="11"/>
      <c r="Q23" s="11"/>
      <c r="R23" s="11"/>
      <c r="S23" s="15"/>
    </row>
    <row r="24" spans="2:23" s="3" customFormat="1" ht="35.25" customHeight="1" x14ac:dyDescent="0.15">
      <c r="B24" s="17"/>
      <c r="C24" s="165" t="s">
        <v>38</v>
      </c>
      <c r="D24" s="166"/>
      <c r="E24" s="158" t="s">
        <v>2</v>
      </c>
      <c r="F24" s="42" t="s">
        <v>42</v>
      </c>
      <c r="G24" s="43"/>
      <c r="H24" s="43"/>
      <c r="I24" s="43"/>
      <c r="J24" s="44"/>
      <c r="K24" s="45"/>
      <c r="L24" s="45"/>
      <c r="M24" s="45"/>
      <c r="N24" s="45"/>
      <c r="O24" s="45"/>
      <c r="P24" s="45"/>
      <c r="Q24" s="46"/>
      <c r="R24" s="155" t="s">
        <v>54</v>
      </c>
      <c r="S24" s="15"/>
    </row>
    <row r="25" spans="2:23" s="3" customFormat="1" ht="35.25" customHeight="1" x14ac:dyDescent="0.15">
      <c r="B25" s="17"/>
      <c r="C25" s="167"/>
      <c r="D25" s="168"/>
      <c r="E25" s="159"/>
      <c r="F25" s="96" t="s">
        <v>10</v>
      </c>
      <c r="G25" s="96" t="s">
        <v>11</v>
      </c>
      <c r="H25" s="96" t="s">
        <v>12</v>
      </c>
      <c r="I25" s="96" t="s">
        <v>13</v>
      </c>
      <c r="J25" s="96" t="s">
        <v>14</v>
      </c>
      <c r="K25" s="96" t="s">
        <v>15</v>
      </c>
      <c r="L25" s="96" t="s">
        <v>16</v>
      </c>
      <c r="M25" s="96" t="s">
        <v>17</v>
      </c>
      <c r="N25" s="96" t="s">
        <v>18</v>
      </c>
      <c r="O25" s="96" t="s">
        <v>19</v>
      </c>
      <c r="P25" s="96" t="s">
        <v>20</v>
      </c>
      <c r="Q25" s="96" t="s">
        <v>21</v>
      </c>
      <c r="R25" s="156"/>
      <c r="S25" s="15"/>
    </row>
    <row r="26" spans="2:23" s="3" customFormat="1" ht="54.75" customHeight="1" x14ac:dyDescent="0.15">
      <c r="B26" s="17"/>
      <c r="C26" s="148" t="s">
        <v>35</v>
      </c>
      <c r="D26" s="149"/>
      <c r="E26" s="97" t="s">
        <v>30</v>
      </c>
      <c r="F26" s="109">
        <v>360.8</v>
      </c>
      <c r="G26" s="109">
        <v>360.8</v>
      </c>
      <c r="H26" s="109">
        <v>360.8</v>
      </c>
      <c r="I26" s="109">
        <v>360.8</v>
      </c>
      <c r="J26" s="109">
        <v>360.8</v>
      </c>
      <c r="K26" s="109">
        <v>360.8</v>
      </c>
      <c r="L26" s="109">
        <v>360.8</v>
      </c>
      <c r="M26" s="109">
        <v>360.8</v>
      </c>
      <c r="N26" s="109">
        <v>360.8</v>
      </c>
      <c r="O26" s="109">
        <v>360.8</v>
      </c>
      <c r="P26" s="109">
        <v>360.8</v>
      </c>
      <c r="Q26" s="109">
        <v>360.8</v>
      </c>
      <c r="R26" s="110">
        <f>SUM(F26:Q26)</f>
        <v>4329.6000000000013</v>
      </c>
      <c r="S26" s="15"/>
      <c r="W26" s="59">
        <f>$W$13</f>
        <v>0.52899999999999991</v>
      </c>
    </row>
    <row r="27" spans="2:23" s="3" customFormat="1" ht="54.75" customHeight="1" x14ac:dyDescent="0.15">
      <c r="B27" s="17"/>
      <c r="C27" s="80"/>
      <c r="D27" s="97" t="s">
        <v>36</v>
      </c>
      <c r="E27" s="97" t="s">
        <v>30</v>
      </c>
      <c r="F27" s="109">
        <v>160.19999999999999</v>
      </c>
      <c r="G27" s="109">
        <v>160.19999999999999</v>
      </c>
      <c r="H27" s="109">
        <v>160.19999999999999</v>
      </c>
      <c r="I27" s="109">
        <v>160.19999999999999</v>
      </c>
      <c r="J27" s="109">
        <v>160.19999999999999</v>
      </c>
      <c r="K27" s="109">
        <v>160.19999999999999</v>
      </c>
      <c r="L27" s="109">
        <v>160.19999999999999</v>
      </c>
      <c r="M27" s="109">
        <v>160.19999999999999</v>
      </c>
      <c r="N27" s="109">
        <v>160.19999999999999</v>
      </c>
      <c r="O27" s="109">
        <v>160.19999999999999</v>
      </c>
      <c r="P27" s="109">
        <v>160.19999999999999</v>
      </c>
      <c r="Q27" s="109">
        <v>160.19999999999999</v>
      </c>
      <c r="R27" s="110">
        <f t="shared" ref="R27:R28" si="2">SUM(F27:Q27)</f>
        <v>1922.4000000000003</v>
      </c>
      <c r="S27" s="15"/>
    </row>
    <row r="28" spans="2:23" s="3" customFormat="1" ht="54.75" customHeight="1" thickBot="1" x14ac:dyDescent="0.2">
      <c r="B28" s="17"/>
      <c r="C28" s="81"/>
      <c r="D28" s="98" t="s">
        <v>37</v>
      </c>
      <c r="E28" s="98" t="s">
        <v>30</v>
      </c>
      <c r="F28" s="118">
        <f>F26-F27</f>
        <v>200.60000000000002</v>
      </c>
      <c r="G28" s="118">
        <f t="shared" ref="G28:Q28" si="3">G26-G27</f>
        <v>200.60000000000002</v>
      </c>
      <c r="H28" s="118">
        <f t="shared" si="3"/>
        <v>200.60000000000002</v>
      </c>
      <c r="I28" s="118">
        <f t="shared" si="3"/>
        <v>200.60000000000002</v>
      </c>
      <c r="J28" s="118">
        <f t="shared" si="3"/>
        <v>200.60000000000002</v>
      </c>
      <c r="K28" s="118">
        <f t="shared" si="3"/>
        <v>200.60000000000002</v>
      </c>
      <c r="L28" s="118">
        <f t="shared" si="3"/>
        <v>200.60000000000002</v>
      </c>
      <c r="M28" s="118">
        <f t="shared" si="3"/>
        <v>200.60000000000002</v>
      </c>
      <c r="N28" s="118">
        <f t="shared" si="3"/>
        <v>200.60000000000002</v>
      </c>
      <c r="O28" s="118">
        <f t="shared" si="3"/>
        <v>200.60000000000002</v>
      </c>
      <c r="P28" s="118">
        <f t="shared" si="3"/>
        <v>200.60000000000002</v>
      </c>
      <c r="Q28" s="118">
        <f t="shared" si="3"/>
        <v>200.60000000000002</v>
      </c>
      <c r="R28" s="112">
        <f t="shared" si="2"/>
        <v>2407.1999999999998</v>
      </c>
      <c r="S28" s="15"/>
      <c r="W28" s="72"/>
    </row>
    <row r="29" spans="2:23" s="3" customFormat="1" ht="54.75" customHeight="1" thickTop="1" thickBot="1" x14ac:dyDescent="0.2">
      <c r="B29" s="17"/>
      <c r="C29" s="150" t="s">
        <v>50</v>
      </c>
      <c r="D29" s="151"/>
      <c r="E29" s="99" t="s">
        <v>23</v>
      </c>
      <c r="F29" s="113">
        <f t="shared" ref="F29:Q29" si="4">F$26*$W$26</f>
        <v>190.86319999999998</v>
      </c>
      <c r="G29" s="113">
        <f t="shared" si="4"/>
        <v>190.86319999999998</v>
      </c>
      <c r="H29" s="113">
        <f t="shared" si="4"/>
        <v>190.86319999999998</v>
      </c>
      <c r="I29" s="113">
        <f t="shared" si="4"/>
        <v>190.86319999999998</v>
      </c>
      <c r="J29" s="113">
        <f t="shared" si="4"/>
        <v>190.86319999999998</v>
      </c>
      <c r="K29" s="113">
        <f t="shared" si="4"/>
        <v>190.86319999999998</v>
      </c>
      <c r="L29" s="113">
        <f t="shared" si="4"/>
        <v>190.86319999999998</v>
      </c>
      <c r="M29" s="113">
        <f t="shared" si="4"/>
        <v>190.86319999999998</v>
      </c>
      <c r="N29" s="113">
        <f t="shared" si="4"/>
        <v>190.86319999999998</v>
      </c>
      <c r="O29" s="113">
        <f t="shared" si="4"/>
        <v>190.86319999999998</v>
      </c>
      <c r="P29" s="113">
        <f t="shared" si="4"/>
        <v>190.86319999999998</v>
      </c>
      <c r="Q29" s="113">
        <f t="shared" si="4"/>
        <v>190.86319999999998</v>
      </c>
      <c r="R29" s="114">
        <f>SUM(F29:Q29)</f>
        <v>2290.3583999999996</v>
      </c>
      <c r="S29" s="15"/>
    </row>
    <row r="30" spans="2:23" s="3" customFormat="1" ht="35.1" customHeight="1" thickBot="1" x14ac:dyDescent="0.2">
      <c r="B30" s="17"/>
      <c r="C30" s="8"/>
      <c r="D30" s="93"/>
      <c r="E30" s="8"/>
      <c r="F30" s="11"/>
      <c r="G30" s="8"/>
      <c r="H30" s="11"/>
      <c r="I30" s="11"/>
      <c r="J30" s="12"/>
      <c r="K30" s="11"/>
      <c r="L30" s="11"/>
      <c r="M30" s="11"/>
      <c r="N30" s="11"/>
      <c r="O30" s="11"/>
      <c r="P30" s="11"/>
      <c r="Q30" s="11"/>
      <c r="R30" s="11"/>
      <c r="S30" s="15"/>
    </row>
    <row r="31" spans="2:23" s="3" customFormat="1" ht="24.95" customHeight="1" x14ac:dyDescent="0.15">
      <c r="B31" s="17"/>
      <c r="C31" s="8"/>
      <c r="D31" s="8"/>
      <c r="E31" s="8"/>
      <c r="F31" s="11"/>
      <c r="G31" s="8"/>
      <c r="H31" s="11"/>
      <c r="I31" s="11"/>
      <c r="J31" s="12"/>
      <c r="K31" s="11"/>
      <c r="L31" s="11"/>
      <c r="Q31" s="144" t="s">
        <v>51</v>
      </c>
      <c r="R31" s="145"/>
      <c r="S31" s="15"/>
    </row>
    <row r="32" spans="2:23" s="3" customFormat="1" ht="54.75" customHeight="1" thickBot="1" x14ac:dyDescent="0.2">
      <c r="B32" s="17"/>
      <c r="C32" s="8"/>
      <c r="D32" s="11"/>
      <c r="E32" s="48"/>
      <c r="Q32" s="142">
        <f>SUM(F29:Q29)</f>
        <v>2290.3583999999996</v>
      </c>
      <c r="R32" s="143"/>
      <c r="S32" s="15"/>
    </row>
    <row r="33" spans="2:19" ht="17.25" customHeight="1" thickBot="1" x14ac:dyDescent="0.2">
      <c r="B33" s="21"/>
      <c r="C33" s="22"/>
      <c r="D33" s="22"/>
      <c r="E33" s="22"/>
      <c r="F33" s="22"/>
      <c r="G33" s="22"/>
      <c r="H33" s="22"/>
      <c r="I33" s="22"/>
      <c r="J33" s="22"/>
      <c r="K33" s="22"/>
      <c r="L33" s="22"/>
      <c r="M33" s="22"/>
      <c r="N33" s="22"/>
      <c r="O33" s="22"/>
      <c r="P33" s="22"/>
      <c r="Q33" s="22"/>
      <c r="R33" s="22"/>
      <c r="S33" s="23"/>
    </row>
    <row r="35" spans="2:19" ht="17.25" customHeight="1" x14ac:dyDescent="0.15">
      <c r="R35" s="77"/>
    </row>
    <row r="36" spans="2:19" ht="17.25" customHeight="1" x14ac:dyDescent="0.15">
      <c r="R36" s="78"/>
    </row>
  </sheetData>
  <sheetProtection sheet="1" objects="1" scenarios="1" selectLockedCells="1" selectUnlockedCells="1"/>
  <mergeCells count="20">
    <mergeCell ref="Q31:R31"/>
    <mergeCell ref="Q32:R32"/>
    <mergeCell ref="Q22:R22"/>
    <mergeCell ref="C24:D25"/>
    <mergeCell ref="E24:E25"/>
    <mergeCell ref="R24:R25"/>
    <mergeCell ref="C26:D26"/>
    <mergeCell ref="C29:D29"/>
    <mergeCell ref="Q21:R21"/>
    <mergeCell ref="B2:S2"/>
    <mergeCell ref="C11:D12"/>
    <mergeCell ref="E11:E12"/>
    <mergeCell ref="R11:R12"/>
    <mergeCell ref="C13:D13"/>
    <mergeCell ref="C14:D14"/>
    <mergeCell ref="C15:D15"/>
    <mergeCell ref="C16:D16"/>
    <mergeCell ref="C17:D17"/>
    <mergeCell ref="C18:D18"/>
    <mergeCell ref="C19:D19"/>
  </mergeCells>
  <phoneticPr fontId="1"/>
  <printOptions horizontalCentered="1"/>
  <pageMargins left="0.59055118110236215" right="0.59055118110236215" top="0.59055118110236215" bottom="0.59055118110236215" header="0.31496062992125984" footer="0.31496062992125984"/>
  <pageSetup paperSize="9" scale="41"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ご利用にあたって</vt:lpstr>
      <vt:lpstr>計算シート</vt:lpstr>
      <vt:lpstr>計算シート (年間)</vt:lpstr>
      <vt:lpstr>【記入例】計算シート</vt:lpstr>
      <vt:lpstr>【記入例】計算シート (年間)</vt:lpstr>
      <vt:lpstr>【記入例】計算シート!Print_Area</vt:lpstr>
      <vt:lpstr>'【記入例】計算シート (年間)'!Print_Area</vt:lpstr>
      <vt:lpstr>ご利用にあたって!Print_Area</vt:lpstr>
      <vt:lpstr>計算シート!Print_Area</vt:lpstr>
      <vt:lpstr>'計算シート (年間)'!Print_Area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2018-05-08T05:44:45Z</dcterms:created>
  <dcterms:modified xsi:type="dcterms:W3CDTF">2024-02-14T06:08:52Z</dcterms:modified>
</cp:coreProperties>
</file>