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345" activeTab="0"/>
  </bookViews>
  <sheets>
    <sheet name="Ｊ－7 " sheetId="1" r:id="rId1"/>
  </sheets>
  <definedNames/>
  <calcPr fullCalcOnLoad="1"/>
</workbook>
</file>

<file path=xl/sharedStrings.xml><?xml version="1.0" encoding="utf-8"?>
<sst xmlns="http://schemas.openxmlformats.org/spreadsheetml/2006/main" count="311" uniqueCount="86">
  <si>
    <t>コークス</t>
  </si>
  <si>
    <t>Ｊ－７　呉港品目別海上貨物輸送量</t>
  </si>
  <si>
    <t>（単位　ｔ）</t>
  </si>
  <si>
    <t>外国貿易</t>
  </si>
  <si>
    <t>国内貿易</t>
  </si>
  <si>
    <t>輸移出</t>
  </si>
  <si>
    <t>輸移入</t>
  </si>
  <si>
    <t>計</t>
  </si>
  <si>
    <t>輸出</t>
  </si>
  <si>
    <t>輸入</t>
  </si>
  <si>
    <t>移出</t>
  </si>
  <si>
    <t>移入</t>
  </si>
  <si>
    <t>総数</t>
  </si>
  <si>
    <t>農水産品</t>
  </si>
  <si>
    <t>綿花</t>
  </si>
  <si>
    <t>林産品</t>
  </si>
  <si>
    <t>原木</t>
  </si>
  <si>
    <t>製材</t>
  </si>
  <si>
    <t>木材チップ</t>
  </si>
  <si>
    <t>鉱産品</t>
  </si>
  <si>
    <t>石炭</t>
  </si>
  <si>
    <t>鉄鉱石</t>
  </si>
  <si>
    <t>金属鉱</t>
  </si>
  <si>
    <t>砂利・砂</t>
  </si>
  <si>
    <t>石材</t>
  </si>
  <si>
    <t>りん鉱石</t>
  </si>
  <si>
    <t>石灰石</t>
  </si>
  <si>
    <t>非金属鉱物</t>
  </si>
  <si>
    <t>金属機械工業品</t>
  </si>
  <si>
    <t>鉄鋼</t>
  </si>
  <si>
    <t>鋼材</t>
  </si>
  <si>
    <t>非鉄金属</t>
  </si>
  <si>
    <t>金属製品</t>
  </si>
  <si>
    <t>完成自動車</t>
  </si>
  <si>
    <t>その他輸送用車両</t>
  </si>
  <si>
    <t>自動車部品</t>
  </si>
  <si>
    <t>その他輸送機械</t>
  </si>
  <si>
    <t>産業機械</t>
  </si>
  <si>
    <t>電気機械</t>
  </si>
  <si>
    <t>測量・工学・医療</t>
  </si>
  <si>
    <t>化学工業品</t>
  </si>
  <si>
    <t>窯業品</t>
  </si>
  <si>
    <t>重油</t>
  </si>
  <si>
    <t>石油製品</t>
  </si>
  <si>
    <t>化学薬品</t>
  </si>
  <si>
    <t>軽工業品</t>
  </si>
  <si>
    <t>糸及び紡績半製品</t>
  </si>
  <si>
    <t>雑工業品</t>
  </si>
  <si>
    <t>家具装備品</t>
  </si>
  <si>
    <t>特殊品</t>
  </si>
  <si>
    <t>金属くず</t>
  </si>
  <si>
    <t>廃棄物</t>
  </si>
  <si>
    <t>廃土砂</t>
  </si>
  <si>
    <t>輸送用容器</t>
  </si>
  <si>
    <t>取合せ品</t>
  </si>
  <si>
    <t>分類不能のもの</t>
  </si>
  <si>
    <t>紙・パルプ</t>
  </si>
  <si>
    <t>区　分</t>
  </si>
  <si>
    <t>総　数</t>
  </si>
  <si>
    <t>その他農産品</t>
  </si>
  <si>
    <t>鉄道車両</t>
  </si>
  <si>
    <t>その他機械</t>
  </si>
  <si>
    <t>市・港湾漁港課</t>
  </si>
  <si>
    <t>陶磁器</t>
  </si>
  <si>
    <t>石炭製品</t>
  </si>
  <si>
    <t>染料・塗料・合成</t>
  </si>
  <si>
    <t>木製品</t>
  </si>
  <si>
    <t>フェリー</t>
  </si>
  <si>
    <t>(平成27年）</t>
  </si>
  <si>
    <t>化学肥料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</si>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</sst>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;\-#,##0.0"/>
    <numFmt numFmtId="182" formatCode="#,##0_);[Red]\(#,##0\)"/>
    <numFmt numFmtId="183" formatCode="#,##0.0"/>
    <numFmt numFmtId="184" formatCode="mm/dd/yy"/>
    <numFmt numFmtId="185" formatCode="yyyy/mm"/>
    <numFmt numFmtId="186" formatCode="@&quot;年実績&quot;"/>
    <numFmt numFmtId="187" formatCode="&quot;港湾取扱貨物量（&quot;@&quot;品種)&quot;"/>
    <numFmt numFmtId="188" formatCode="0.0_ "/>
    <numFmt numFmtId="189" formatCode="&quot;$&quot;#,##0_);[Red]\(&quot;$&quot;#,##0\)"/>
    <numFmt numFmtId="190" formatCode="&quot;$&quot;#,##0.00_);[Red]\(&quot;$&quot;#,##0.00\)"/>
    <numFmt numFmtId="191" formatCode="0.0000_ "/>
    <numFmt numFmtId="192" formatCode="0.000_ "/>
    <numFmt numFmtId="193" formatCode="0.00_ "/>
    <numFmt numFmtId="194" formatCode="&quot;¥&quot;#,##0;\-&quot;¥&quot;#,##0"/>
    <numFmt numFmtId="195" formatCode="&quot;¥&quot;#,##0;[Red]\-&quot;¥&quot;#,##0"/>
    <numFmt numFmtId="196" formatCode="&quot;¥&quot;#,##0.00;\-&quot;¥&quot;#,##0.00"/>
    <numFmt numFmtId="197" formatCode="&quot;¥&quot;#,##0.00;[Red]\-&quot;¥&quot;#,##0.00"/>
    <numFmt numFmtId="198" formatCode="_-&quot;¥&quot;* #,##0_-;\-&quot;¥&quot;* #,##0_-;_-&quot;¥&quot;* &quot;-&quot;_-;_-@_-"/>
    <numFmt numFmtId="199" formatCode="_-* #,##0_-;\-* #,##0_-;_-* &quot;-&quot;_-;_-@_-"/>
    <numFmt numFmtId="200" formatCode="_-&quot;¥&quot;* #,##0.00_-;\-&quot;¥&quot;* #,##0.00_-;_-&quot;¥&quot;* &quot;-&quot;??_-;_-@_-"/>
    <numFmt numFmtId="201" formatCode="_-* #,##0.00_-;\-* #,##0.00_-;_-* &quot;-&quot;??_-;_-@_-"/>
    <numFmt numFmtId="202" formatCode="0.0%"/>
    <numFmt numFmtId="203" formatCode="#,##0.0_ "/>
    <numFmt numFmtId="204" formatCode="##,###,##0;&quot;-&quot;#,###,##0"/>
    <numFmt numFmtId="205" formatCode="###,###,##0;&quot;-&quot;##,###,##0"/>
    <numFmt numFmtId="206" formatCode="#,###,##0;&quot; -&quot;###,##0"/>
    <numFmt numFmtId="207" formatCode="\ ###,##0;&quot;-&quot;###,##0"/>
    <numFmt numFmtId="208" formatCode="0_ "/>
    <numFmt numFmtId="209" formatCode="0_);[Red]\(0\)"/>
    <numFmt numFmtId="210" formatCode="\ ###,###,##0;&quot;-&quot;###,###,##0"/>
    <numFmt numFmtId="211" formatCode="&quot;(&quot;#,##0_ &quot;)&quot;"/>
    <numFmt numFmtId="212" formatCode="&quot;(&quot;#,##0&quot;)&quot;"/>
    <numFmt numFmtId="213" formatCode="0.0000"/>
    <numFmt numFmtId="214" formatCode="0.00000"/>
    <numFmt numFmtId="215" formatCode="0.000000"/>
    <numFmt numFmtId="216" formatCode="#,##0.00_ "/>
    <numFmt numFmtId="217" formatCode="#,##0.000_ "/>
    <numFmt numFmtId="218" formatCode="#,##0_ ;[Red]\-#,##0\ "/>
    <numFmt numFmtId="219" formatCode="mmm\-yyyy"/>
    <numFmt numFmtId="220" formatCode="&quot;¥&quot;#,##0_);[Red]\(&quot;¥&quot;#,##0\)"/>
    <numFmt numFmtId="221" formatCode="0.00_);[Red]\(0.00\)"/>
    <numFmt numFmtId="222" formatCode="0;_瀀"/>
    <numFmt numFmtId="223" formatCode="0;_렀"/>
    <numFmt numFmtId="224" formatCode="#,##0_);\(#,##0\)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0;[Red]#,##0"/>
    <numFmt numFmtId="230" formatCode="&quot;¥&quot;#,##0;[Red]&quot;¥&quot;#,##0"/>
    <numFmt numFmtId="231" formatCode="&quot;r&quot;#"/>
    <numFmt numFmtId="232" formatCode="&quot;r&quot;#,###"/>
    <numFmt numFmtId="233" formatCode="&quot;r&quot;#,##0_ "/>
    <numFmt numFmtId="234" formatCode="&quot;r&quot;#,##0_);[Red]\(#,##0\)"/>
    <numFmt numFmtId="235" formatCode="#,##0.0_);[Red]\(#,##0.0\)"/>
    <numFmt numFmtId="236" formatCode="[&lt;=999]000;[&lt;=99999]000\-00;000\-0000"/>
    <numFmt numFmtId="237" formatCode="&quot;r&quot;#,##0"/>
  </numFmts>
  <fonts count="48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b/>
      <sz val="15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6" fillId="0" borderId="4" applyNumberFormat="0" applyFill="0" applyAlignment="0" applyProtection="0"/>
    <xf numFmtId="0" fontId="37" fillId="29" borderId="0" applyNumberFormat="0" applyBorder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10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5" applyNumberFormat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 quotePrefix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38" fontId="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vertical="center" shrinkToFit="1"/>
    </xf>
    <xf numFmtId="38" fontId="10" fillId="0" borderId="15" xfId="55" applyFont="1" applyFill="1" applyBorder="1" applyAlignment="1">
      <alignment horizontal="right" vertical="center" shrinkToFit="1"/>
    </xf>
    <xf numFmtId="38" fontId="12" fillId="0" borderId="15" xfId="55" applyFont="1" applyFill="1" applyBorder="1" applyAlignment="1">
      <alignment horizontal="right" vertical="center" shrinkToFit="1"/>
    </xf>
    <xf numFmtId="0" fontId="0" fillId="0" borderId="16" xfId="0" applyFont="1" applyFill="1" applyBorder="1" applyAlignment="1">
      <alignment vertical="center"/>
    </xf>
    <xf numFmtId="38" fontId="10" fillId="0" borderId="17" xfId="55" applyFont="1" applyFill="1" applyBorder="1" applyAlignment="1">
      <alignment horizontal="right" vertical="center" shrinkToFit="1"/>
    </xf>
    <xf numFmtId="38" fontId="10" fillId="0" borderId="18" xfId="55" applyFont="1" applyFill="1" applyBorder="1" applyAlignment="1">
      <alignment horizontal="right" vertical="center" shrinkToFit="1"/>
    </xf>
    <xf numFmtId="38" fontId="10" fillId="0" borderId="19" xfId="55" applyFont="1" applyFill="1" applyBorder="1" applyAlignment="1">
      <alignment horizontal="right" vertical="center" shrinkToFit="1"/>
    </xf>
    <xf numFmtId="38" fontId="10" fillId="0" borderId="20" xfId="55" applyFont="1" applyFill="1" applyBorder="1" applyAlignment="1">
      <alignment horizontal="right" vertical="center" shrinkToFit="1"/>
    </xf>
    <xf numFmtId="38" fontId="12" fillId="0" borderId="18" xfId="55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11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 vertical="distributed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62"/>
  <sheetViews>
    <sheetView showGridLines="0" tabSelected="1" zoomScale="85" zoomScaleNormal="85" zoomScalePageLayoutView="0" workbookViewId="0" topLeftCell="A1">
      <selection activeCell="C3" sqref="C3"/>
    </sheetView>
  </sheetViews>
  <sheetFormatPr defaultColWidth="9.00390625" defaultRowHeight="13.5"/>
  <cols>
    <col min="1" max="1" width="3.125" style="10" customWidth="1"/>
    <col min="2" max="2" width="14.875" style="11" customWidth="1"/>
    <col min="3" max="11" width="10.75390625" style="3" customWidth="1"/>
    <col min="12" max="16384" width="9.00390625" style="3" customWidth="1"/>
  </cols>
  <sheetData>
    <row r="1" spans="1:14" ht="18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2"/>
      <c r="N1" s="2"/>
    </row>
    <row r="2" spans="1:11" ht="18">
      <c r="A2" s="37" t="s">
        <v>68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>
      <c r="A3" s="38" t="s">
        <v>2</v>
      </c>
      <c r="B3" s="39"/>
      <c r="C3" s="4"/>
      <c r="D3" s="4"/>
      <c r="E3" s="4"/>
      <c r="F3" s="4"/>
      <c r="G3" s="4"/>
      <c r="H3" s="4"/>
      <c r="I3" s="4"/>
      <c r="J3" s="4"/>
      <c r="K3" s="5" t="s">
        <v>62</v>
      </c>
    </row>
    <row r="4" spans="1:11" ht="13.5">
      <c r="A4" s="40" t="s">
        <v>57</v>
      </c>
      <c r="B4" s="41"/>
      <c r="C4" s="44" t="s">
        <v>58</v>
      </c>
      <c r="D4" s="44"/>
      <c r="E4" s="44"/>
      <c r="F4" s="44" t="s">
        <v>3</v>
      </c>
      <c r="G4" s="44"/>
      <c r="H4" s="44"/>
      <c r="I4" s="44" t="s">
        <v>4</v>
      </c>
      <c r="J4" s="44"/>
      <c r="K4" s="45"/>
    </row>
    <row r="5" spans="1:11" ht="13.5">
      <c r="A5" s="42"/>
      <c r="B5" s="43"/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10</v>
      </c>
      <c r="J5" s="6" t="s">
        <v>11</v>
      </c>
      <c r="K5" s="7" t="s">
        <v>7</v>
      </c>
    </row>
    <row r="6" spans="1:11" s="8" customFormat="1" ht="14.25" customHeight="1">
      <c r="A6" s="34" t="s">
        <v>12</v>
      </c>
      <c r="B6" s="34"/>
      <c r="C6" s="26">
        <f>C10+C14+C23+C37+C47+C53+C60</f>
        <v>6325349</v>
      </c>
      <c r="D6" s="26">
        <f>D10+D14+D23+D37+D53+D60</f>
        <v>12250965</v>
      </c>
      <c r="E6" s="26">
        <f>SUM(C6:D6)</f>
        <v>18576314</v>
      </c>
      <c r="F6" s="26">
        <f>F10+F14+F23+F37+F47+F53</f>
        <v>292635</v>
      </c>
      <c r="G6" s="26">
        <f>G10+G14+G23+G37+G53</f>
        <v>7562654</v>
      </c>
      <c r="H6" s="26">
        <f>SUM(F6:G6)</f>
        <v>7855289</v>
      </c>
      <c r="I6" s="26">
        <f>I10+I14+I23+I37+I47+I53+I60</f>
        <v>6032714</v>
      </c>
      <c r="J6" s="26">
        <f>J10+J14+J23+J37+J53+J60</f>
        <v>4688311</v>
      </c>
      <c r="K6" s="29">
        <f>SUM(I6:J6)</f>
        <v>10721025</v>
      </c>
    </row>
    <row r="7" spans="1:11" s="9" customFormat="1" ht="14.25" customHeight="1">
      <c r="A7" s="36" t="s">
        <v>13</v>
      </c>
      <c r="B7" s="36"/>
      <c r="C7" s="26" t="s">
        <v>70</v>
      </c>
      <c r="D7" s="26" t="s">
        <v>70</v>
      </c>
      <c r="E7" s="26" t="s">
        <v>70</v>
      </c>
      <c r="F7" s="26" t="s">
        <v>71</v>
      </c>
      <c r="G7" s="26" t="s">
        <v>70</v>
      </c>
      <c r="H7" s="26" t="s">
        <v>70</v>
      </c>
      <c r="I7" s="26" t="s">
        <v>70</v>
      </c>
      <c r="J7" s="26" t="s">
        <v>70</v>
      </c>
      <c r="K7" s="30" t="s">
        <v>70</v>
      </c>
    </row>
    <row r="8" spans="1:11" s="22" customFormat="1" ht="14.25" customHeight="1">
      <c r="A8" s="13"/>
      <c r="B8" s="14" t="s">
        <v>14</v>
      </c>
      <c r="C8" s="27" t="s">
        <v>70</v>
      </c>
      <c r="D8" s="27" t="s">
        <v>71</v>
      </c>
      <c r="E8" s="27" t="s">
        <v>70</v>
      </c>
      <c r="F8" s="27" t="s">
        <v>70</v>
      </c>
      <c r="G8" s="27" t="s">
        <v>70</v>
      </c>
      <c r="H8" s="27" t="s">
        <v>70</v>
      </c>
      <c r="I8" s="27" t="s">
        <v>70</v>
      </c>
      <c r="J8" s="27" t="s">
        <v>70</v>
      </c>
      <c r="K8" s="33" t="s">
        <v>70</v>
      </c>
    </row>
    <row r="9" spans="1:11" s="22" customFormat="1" ht="14.25" customHeight="1">
      <c r="A9" s="13"/>
      <c r="B9" s="14" t="s">
        <v>59</v>
      </c>
      <c r="C9" s="27" t="s">
        <v>70</v>
      </c>
      <c r="D9" s="27" t="s">
        <v>70</v>
      </c>
      <c r="E9" s="27" t="s">
        <v>70</v>
      </c>
      <c r="F9" s="27" t="s">
        <v>70</v>
      </c>
      <c r="G9" s="27" t="s">
        <v>70</v>
      </c>
      <c r="H9" s="27" t="s">
        <v>70</v>
      </c>
      <c r="I9" s="27" t="s">
        <v>70</v>
      </c>
      <c r="J9" s="27" t="s">
        <v>70</v>
      </c>
      <c r="K9" s="33" t="s">
        <v>70</v>
      </c>
    </row>
    <row r="10" spans="1:11" s="9" customFormat="1" ht="14.25" customHeight="1">
      <c r="A10" s="34" t="s">
        <v>15</v>
      </c>
      <c r="B10" s="34"/>
      <c r="C10" s="26">
        <f>F10+I10</f>
        <v>384652</v>
      </c>
      <c r="D10" s="26">
        <f>G10+J10</f>
        <v>1473394</v>
      </c>
      <c r="E10" s="26">
        <f aca="true" t="shared" si="0" ref="E10:E60">SUM(C10:D10)</f>
        <v>1858046</v>
      </c>
      <c r="F10" s="26">
        <f>F11</f>
        <v>27265</v>
      </c>
      <c r="G10" s="26">
        <f>G11+G13</f>
        <v>1423826</v>
      </c>
      <c r="H10" s="26">
        <f aca="true" t="shared" si="1" ref="H10:H54">SUM(F10:G10)</f>
        <v>1451091</v>
      </c>
      <c r="I10" s="26">
        <f>I11+I12</f>
        <v>357387</v>
      </c>
      <c r="J10" s="26">
        <f>J11+J13</f>
        <v>49568</v>
      </c>
      <c r="K10" s="30">
        <f aca="true" t="shared" si="2" ref="K10:K60">SUM(I10:J10)</f>
        <v>406955</v>
      </c>
    </row>
    <row r="11" spans="1:11" s="22" customFormat="1" ht="14.25" customHeight="1">
      <c r="A11" s="13"/>
      <c r="B11" s="14" t="s">
        <v>16</v>
      </c>
      <c r="C11" s="27">
        <f aca="true" t="shared" si="3" ref="C11:D13">F11+I11</f>
        <v>383492</v>
      </c>
      <c r="D11" s="27">
        <f t="shared" si="3"/>
        <v>884857</v>
      </c>
      <c r="E11" s="27">
        <f t="shared" si="0"/>
        <v>1268349</v>
      </c>
      <c r="F11" s="27">
        <v>27265</v>
      </c>
      <c r="G11" s="27">
        <v>883840</v>
      </c>
      <c r="H11" s="27">
        <f t="shared" si="1"/>
        <v>911105</v>
      </c>
      <c r="I11" s="27">
        <v>356227</v>
      </c>
      <c r="J11" s="27">
        <v>1017</v>
      </c>
      <c r="K11" s="33">
        <f t="shared" si="2"/>
        <v>357244</v>
      </c>
    </row>
    <row r="12" spans="1:11" s="22" customFormat="1" ht="14.25" customHeight="1">
      <c r="A12" s="13"/>
      <c r="B12" s="14" t="s">
        <v>17</v>
      </c>
      <c r="C12" s="27">
        <f>I12</f>
        <v>1160</v>
      </c>
      <c r="D12" s="27" t="s">
        <v>70</v>
      </c>
      <c r="E12" s="27">
        <f t="shared" si="0"/>
        <v>1160</v>
      </c>
      <c r="F12" s="27" t="s">
        <v>70</v>
      </c>
      <c r="G12" s="27" t="s">
        <v>70</v>
      </c>
      <c r="H12" s="27" t="s">
        <v>70</v>
      </c>
      <c r="I12" s="27">
        <v>1160</v>
      </c>
      <c r="J12" s="27" t="s">
        <v>70</v>
      </c>
      <c r="K12" s="33">
        <f t="shared" si="2"/>
        <v>1160</v>
      </c>
    </row>
    <row r="13" spans="1:11" s="22" customFormat="1" ht="14.25" customHeight="1">
      <c r="A13" s="13"/>
      <c r="B13" s="14" t="s">
        <v>18</v>
      </c>
      <c r="C13" s="27" t="s">
        <v>70</v>
      </c>
      <c r="D13" s="27">
        <f t="shared" si="3"/>
        <v>588537</v>
      </c>
      <c r="E13" s="27">
        <f t="shared" si="0"/>
        <v>588537</v>
      </c>
      <c r="F13" s="27" t="s">
        <v>72</v>
      </c>
      <c r="G13" s="27">
        <v>539986</v>
      </c>
      <c r="H13" s="27">
        <f t="shared" si="1"/>
        <v>539986</v>
      </c>
      <c r="I13" s="27" t="s">
        <v>70</v>
      </c>
      <c r="J13" s="27">
        <v>48551</v>
      </c>
      <c r="K13" s="33">
        <f t="shared" si="2"/>
        <v>48551</v>
      </c>
    </row>
    <row r="14" spans="1:11" s="9" customFormat="1" ht="14.25" customHeight="1">
      <c r="A14" s="34" t="s">
        <v>19</v>
      </c>
      <c r="B14" s="34"/>
      <c r="C14" s="26">
        <f>F14+I14</f>
        <v>1413853</v>
      </c>
      <c r="D14" s="26">
        <f>G14+J14</f>
        <v>6723832</v>
      </c>
      <c r="E14" s="26">
        <f>SUM(C14:D14)</f>
        <v>8137685</v>
      </c>
      <c r="F14" s="26">
        <f>SUM(F15:F22)</f>
        <v>200595</v>
      </c>
      <c r="G14" s="26">
        <f>SUM(G15:G22)</f>
        <v>5778551</v>
      </c>
      <c r="H14" s="26">
        <f t="shared" si="1"/>
        <v>5979146</v>
      </c>
      <c r="I14" s="26">
        <f>SUM(I15:I22)</f>
        <v>1213258</v>
      </c>
      <c r="J14" s="26">
        <f>SUM(J15:J22)</f>
        <v>945281</v>
      </c>
      <c r="K14" s="30">
        <f t="shared" si="2"/>
        <v>2158539</v>
      </c>
    </row>
    <row r="15" spans="1:11" s="22" customFormat="1" ht="14.25" customHeight="1">
      <c r="A15" s="13"/>
      <c r="B15" s="14" t="s">
        <v>20</v>
      </c>
      <c r="C15" s="27" t="s">
        <v>70</v>
      </c>
      <c r="D15" s="27">
        <f>G15</f>
        <v>769172</v>
      </c>
      <c r="E15" s="27">
        <f t="shared" si="0"/>
        <v>769172</v>
      </c>
      <c r="F15" s="27" t="s">
        <v>70</v>
      </c>
      <c r="G15" s="27">
        <v>769172</v>
      </c>
      <c r="H15" s="27">
        <f t="shared" si="1"/>
        <v>769172</v>
      </c>
      <c r="I15" s="27" t="s">
        <v>70</v>
      </c>
      <c r="J15" s="27" t="s">
        <v>72</v>
      </c>
      <c r="K15" s="33" t="s">
        <v>70</v>
      </c>
    </row>
    <row r="16" spans="1:11" s="22" customFormat="1" ht="14.25" customHeight="1">
      <c r="A16" s="13"/>
      <c r="B16" s="14" t="s">
        <v>21</v>
      </c>
      <c r="C16" s="27" t="s">
        <v>70</v>
      </c>
      <c r="D16" s="27">
        <f>G16</f>
        <v>4766097</v>
      </c>
      <c r="E16" s="27">
        <f t="shared" si="0"/>
        <v>4766097</v>
      </c>
      <c r="F16" s="27" t="s">
        <v>70</v>
      </c>
      <c r="G16" s="27">
        <v>4766097</v>
      </c>
      <c r="H16" s="27">
        <f t="shared" si="1"/>
        <v>4766097</v>
      </c>
      <c r="I16" s="27" t="s">
        <v>71</v>
      </c>
      <c r="J16" s="27" t="s">
        <v>70</v>
      </c>
      <c r="K16" s="33" t="s">
        <v>70</v>
      </c>
    </row>
    <row r="17" spans="1:11" s="22" customFormat="1" ht="14.25" customHeight="1">
      <c r="A17" s="13"/>
      <c r="B17" s="14" t="s">
        <v>22</v>
      </c>
      <c r="C17" s="27" t="s">
        <v>70</v>
      </c>
      <c r="D17" s="27">
        <f>J17</f>
        <v>300</v>
      </c>
      <c r="E17" s="27">
        <f t="shared" si="0"/>
        <v>300</v>
      </c>
      <c r="F17" s="27" t="s">
        <v>70</v>
      </c>
      <c r="G17" s="27" t="s">
        <v>73</v>
      </c>
      <c r="H17" s="27" t="s">
        <v>70</v>
      </c>
      <c r="I17" s="27" t="s">
        <v>70</v>
      </c>
      <c r="J17" s="27">
        <v>300</v>
      </c>
      <c r="K17" s="33">
        <f t="shared" si="2"/>
        <v>300</v>
      </c>
    </row>
    <row r="18" spans="1:11" s="22" customFormat="1" ht="14.25" customHeight="1">
      <c r="A18" s="13"/>
      <c r="B18" s="14" t="s">
        <v>23</v>
      </c>
      <c r="C18" s="27">
        <f>I18</f>
        <v>18120</v>
      </c>
      <c r="D18" s="27">
        <f>J18</f>
        <v>11530</v>
      </c>
      <c r="E18" s="27">
        <f t="shared" si="0"/>
        <v>29650</v>
      </c>
      <c r="F18" s="27" t="s">
        <v>70</v>
      </c>
      <c r="G18" s="27" t="s">
        <v>70</v>
      </c>
      <c r="H18" s="27" t="s">
        <v>70</v>
      </c>
      <c r="I18" s="27">
        <v>18120</v>
      </c>
      <c r="J18" s="27">
        <v>11530</v>
      </c>
      <c r="K18" s="33">
        <f t="shared" si="2"/>
        <v>29650</v>
      </c>
    </row>
    <row r="19" spans="1:11" s="22" customFormat="1" ht="14.25" customHeight="1">
      <c r="A19" s="13"/>
      <c r="B19" s="14" t="s">
        <v>24</v>
      </c>
      <c r="C19" s="27" t="s">
        <v>70</v>
      </c>
      <c r="D19" s="27">
        <f>J19</f>
        <v>3882</v>
      </c>
      <c r="E19" s="27">
        <f t="shared" si="0"/>
        <v>3882</v>
      </c>
      <c r="F19" s="27" t="s">
        <v>70</v>
      </c>
      <c r="G19" s="27" t="s">
        <v>74</v>
      </c>
      <c r="H19" s="27" t="s">
        <v>75</v>
      </c>
      <c r="I19" s="27" t="s">
        <v>70</v>
      </c>
      <c r="J19" s="27">
        <v>3882</v>
      </c>
      <c r="K19" s="33">
        <f t="shared" si="2"/>
        <v>3882</v>
      </c>
    </row>
    <row r="20" spans="1:11" s="22" customFormat="1" ht="14.25" customHeight="1">
      <c r="A20" s="13"/>
      <c r="B20" s="14" t="s">
        <v>25</v>
      </c>
      <c r="C20" s="27" t="s">
        <v>70</v>
      </c>
      <c r="D20" s="27" t="s">
        <v>70</v>
      </c>
      <c r="E20" s="27" t="s">
        <v>70</v>
      </c>
      <c r="F20" s="27" t="s">
        <v>71</v>
      </c>
      <c r="G20" s="27" t="s">
        <v>70</v>
      </c>
      <c r="H20" s="27" t="s">
        <v>70</v>
      </c>
      <c r="I20" s="27" t="s">
        <v>70</v>
      </c>
      <c r="J20" s="27" t="s">
        <v>70</v>
      </c>
      <c r="K20" s="33" t="s">
        <v>70</v>
      </c>
    </row>
    <row r="21" spans="1:11" s="22" customFormat="1" ht="14.25" customHeight="1">
      <c r="A21" s="13"/>
      <c r="B21" s="14" t="s">
        <v>26</v>
      </c>
      <c r="C21" s="27" t="s">
        <v>72</v>
      </c>
      <c r="D21" s="27">
        <f>J21</f>
        <v>878188</v>
      </c>
      <c r="E21" s="27">
        <f t="shared" si="0"/>
        <v>878188</v>
      </c>
      <c r="F21" s="27" t="s">
        <v>70</v>
      </c>
      <c r="G21" s="27" t="s">
        <v>70</v>
      </c>
      <c r="H21" s="27" t="s">
        <v>70</v>
      </c>
      <c r="I21" s="27" t="s">
        <v>70</v>
      </c>
      <c r="J21" s="27">
        <v>878188</v>
      </c>
      <c r="K21" s="33">
        <f t="shared" si="2"/>
        <v>878188</v>
      </c>
    </row>
    <row r="22" spans="1:11" s="22" customFormat="1" ht="14.25" customHeight="1">
      <c r="A22" s="13"/>
      <c r="B22" s="14" t="s">
        <v>27</v>
      </c>
      <c r="C22" s="27">
        <f>F22+I22</f>
        <v>1395733</v>
      </c>
      <c r="D22" s="27">
        <f>G22+J22</f>
        <v>294663</v>
      </c>
      <c r="E22" s="27">
        <f t="shared" si="0"/>
        <v>1690396</v>
      </c>
      <c r="F22" s="27">
        <v>200595</v>
      </c>
      <c r="G22" s="27">
        <v>243282</v>
      </c>
      <c r="H22" s="27">
        <f t="shared" si="1"/>
        <v>443877</v>
      </c>
      <c r="I22" s="27">
        <v>1195138</v>
      </c>
      <c r="J22" s="27">
        <v>51381</v>
      </c>
      <c r="K22" s="33">
        <f t="shared" si="2"/>
        <v>1246519</v>
      </c>
    </row>
    <row r="23" spans="1:11" s="9" customFormat="1" ht="14.25" customHeight="1">
      <c r="A23" s="34" t="s">
        <v>28</v>
      </c>
      <c r="B23" s="34"/>
      <c r="C23" s="26">
        <f>F23+I23</f>
        <v>3685755</v>
      </c>
      <c r="D23" s="26">
        <f>SUM(D24:D36)</f>
        <v>1367039</v>
      </c>
      <c r="E23" s="26">
        <f t="shared" si="0"/>
        <v>5052794</v>
      </c>
      <c r="F23" s="26">
        <f>SUM(F24:F36)</f>
        <v>11454</v>
      </c>
      <c r="G23" s="26">
        <f>SUM(G24:G36)</f>
        <v>110272</v>
      </c>
      <c r="H23" s="26">
        <f t="shared" si="1"/>
        <v>121726</v>
      </c>
      <c r="I23" s="26">
        <f>SUM(I24:I36)</f>
        <v>3674301</v>
      </c>
      <c r="J23" s="26">
        <f>SUM(J24:J36)</f>
        <v>1256767</v>
      </c>
      <c r="K23" s="30">
        <f t="shared" si="2"/>
        <v>4931068</v>
      </c>
    </row>
    <row r="24" spans="1:11" s="22" customFormat="1" ht="14.25" customHeight="1">
      <c r="A24" s="13"/>
      <c r="B24" s="14" t="s">
        <v>29</v>
      </c>
      <c r="C24" s="27">
        <f>I24</f>
        <v>5038</v>
      </c>
      <c r="D24" s="27">
        <f>G24+J24</f>
        <v>483324</v>
      </c>
      <c r="E24" s="27">
        <f t="shared" si="0"/>
        <v>488362</v>
      </c>
      <c r="F24" s="27" t="s">
        <v>71</v>
      </c>
      <c r="G24" s="27">
        <v>3591</v>
      </c>
      <c r="H24" s="27">
        <f t="shared" si="1"/>
        <v>3591</v>
      </c>
      <c r="I24" s="27">
        <v>5038</v>
      </c>
      <c r="J24" s="27">
        <v>479733</v>
      </c>
      <c r="K24" s="33">
        <f t="shared" si="2"/>
        <v>484771</v>
      </c>
    </row>
    <row r="25" spans="1:11" s="22" customFormat="1" ht="14.25" customHeight="1">
      <c r="A25" s="13"/>
      <c r="B25" s="14" t="s">
        <v>30</v>
      </c>
      <c r="C25" s="27">
        <f>F25+I25</f>
        <v>3662741</v>
      </c>
      <c r="D25" s="27">
        <f>G25+J25</f>
        <v>822055</v>
      </c>
      <c r="E25" s="27">
        <f t="shared" si="0"/>
        <v>4484796</v>
      </c>
      <c r="F25" s="27">
        <v>2934</v>
      </c>
      <c r="G25" s="27">
        <v>101658</v>
      </c>
      <c r="H25" s="27">
        <f t="shared" si="1"/>
        <v>104592</v>
      </c>
      <c r="I25" s="27">
        <v>3659807</v>
      </c>
      <c r="J25" s="27">
        <v>720397</v>
      </c>
      <c r="K25" s="33">
        <f t="shared" si="2"/>
        <v>4380204</v>
      </c>
    </row>
    <row r="26" spans="1:11" s="22" customFormat="1" ht="14.25" customHeight="1">
      <c r="A26" s="13"/>
      <c r="B26" s="14" t="s">
        <v>31</v>
      </c>
      <c r="C26" s="27" t="s">
        <v>71</v>
      </c>
      <c r="D26" s="27">
        <f>J26</f>
        <v>900</v>
      </c>
      <c r="E26" s="27">
        <f t="shared" si="0"/>
        <v>900</v>
      </c>
      <c r="F26" s="27" t="s">
        <v>70</v>
      </c>
      <c r="G26" s="27" t="s">
        <v>71</v>
      </c>
      <c r="H26" s="27" t="s">
        <v>70</v>
      </c>
      <c r="I26" s="27" t="s">
        <v>70</v>
      </c>
      <c r="J26" s="27">
        <v>900</v>
      </c>
      <c r="K26" s="33">
        <f t="shared" si="2"/>
        <v>900</v>
      </c>
    </row>
    <row r="27" spans="1:11" s="22" customFormat="1" ht="14.25" customHeight="1">
      <c r="A27" s="13"/>
      <c r="B27" s="14" t="s">
        <v>32</v>
      </c>
      <c r="C27" s="27">
        <f>F27+I27</f>
        <v>528</v>
      </c>
      <c r="D27" s="27">
        <f>G27+J27</f>
        <v>29184</v>
      </c>
      <c r="E27" s="27">
        <f t="shared" si="0"/>
        <v>29712</v>
      </c>
      <c r="F27" s="27">
        <v>462</v>
      </c>
      <c r="G27" s="27">
        <v>3494</v>
      </c>
      <c r="H27" s="27">
        <f t="shared" si="1"/>
        <v>3956</v>
      </c>
      <c r="I27" s="27">
        <v>66</v>
      </c>
      <c r="J27" s="27">
        <v>25690</v>
      </c>
      <c r="K27" s="33">
        <f t="shared" si="2"/>
        <v>25756</v>
      </c>
    </row>
    <row r="28" spans="1:11" s="22" customFormat="1" ht="14.25" customHeight="1">
      <c r="A28" s="13"/>
      <c r="B28" s="14" t="s">
        <v>60</v>
      </c>
      <c r="C28" s="27" t="s">
        <v>73</v>
      </c>
      <c r="D28" s="27" t="s">
        <v>70</v>
      </c>
      <c r="E28" s="27" t="s">
        <v>76</v>
      </c>
      <c r="F28" s="27" t="s">
        <v>73</v>
      </c>
      <c r="G28" s="27" t="s">
        <v>70</v>
      </c>
      <c r="H28" s="27" t="s">
        <v>70</v>
      </c>
      <c r="I28" s="27" t="s">
        <v>80</v>
      </c>
      <c r="J28" s="27" t="s">
        <v>70</v>
      </c>
      <c r="K28" s="33" t="s">
        <v>71</v>
      </c>
    </row>
    <row r="29" spans="1:11" s="22" customFormat="1" ht="14.25" customHeight="1">
      <c r="A29" s="13"/>
      <c r="B29" s="14" t="s">
        <v>33</v>
      </c>
      <c r="C29" s="27" t="s">
        <v>70</v>
      </c>
      <c r="D29" s="27" t="s">
        <v>70</v>
      </c>
      <c r="E29" s="27" t="s">
        <v>70</v>
      </c>
      <c r="F29" s="27" t="s">
        <v>70</v>
      </c>
      <c r="G29" s="27" t="s">
        <v>70</v>
      </c>
      <c r="H29" s="27" t="s">
        <v>70</v>
      </c>
      <c r="I29" s="27" t="s">
        <v>70</v>
      </c>
      <c r="J29" s="27" t="s">
        <v>71</v>
      </c>
      <c r="K29" s="33" t="s">
        <v>70</v>
      </c>
    </row>
    <row r="30" spans="1:11" s="22" customFormat="1" ht="14.25" customHeight="1">
      <c r="A30" s="13"/>
      <c r="B30" s="15" t="s">
        <v>34</v>
      </c>
      <c r="C30" s="27" t="s">
        <v>70</v>
      </c>
      <c r="D30" s="27">
        <f>G30</f>
        <v>1</v>
      </c>
      <c r="E30" s="27">
        <f t="shared" si="0"/>
        <v>1</v>
      </c>
      <c r="F30" s="27" t="s">
        <v>70</v>
      </c>
      <c r="G30" s="27">
        <v>1</v>
      </c>
      <c r="H30" s="27">
        <f t="shared" si="1"/>
        <v>1</v>
      </c>
      <c r="I30" s="27" t="s">
        <v>70</v>
      </c>
      <c r="J30" s="27" t="s">
        <v>70</v>
      </c>
      <c r="K30" s="33" t="s">
        <v>70</v>
      </c>
    </row>
    <row r="31" spans="1:11" s="22" customFormat="1" ht="14.25" customHeight="1">
      <c r="A31" s="13"/>
      <c r="B31" s="14" t="s">
        <v>35</v>
      </c>
      <c r="C31" s="27">
        <f>I31</f>
        <v>20</v>
      </c>
      <c r="D31" s="27">
        <f>G31</f>
        <v>892</v>
      </c>
      <c r="E31" s="27">
        <f t="shared" si="0"/>
        <v>912</v>
      </c>
      <c r="F31" s="27" t="s">
        <v>71</v>
      </c>
      <c r="G31" s="27">
        <v>892</v>
      </c>
      <c r="H31" s="27">
        <f t="shared" si="1"/>
        <v>892</v>
      </c>
      <c r="I31" s="27">
        <v>20</v>
      </c>
      <c r="J31" s="27" t="s">
        <v>70</v>
      </c>
      <c r="K31" s="33">
        <f t="shared" si="2"/>
        <v>20</v>
      </c>
    </row>
    <row r="32" spans="1:11" s="22" customFormat="1" ht="14.25" customHeight="1">
      <c r="A32" s="13"/>
      <c r="B32" s="20" t="s">
        <v>36</v>
      </c>
      <c r="C32" s="27">
        <f>I32</f>
        <v>70</v>
      </c>
      <c r="D32" s="27">
        <f>G32+J32</f>
        <v>29176</v>
      </c>
      <c r="E32" s="27">
        <f t="shared" si="0"/>
        <v>29246</v>
      </c>
      <c r="F32" s="27" t="s">
        <v>70</v>
      </c>
      <c r="G32" s="27">
        <v>23</v>
      </c>
      <c r="H32" s="27">
        <f t="shared" si="1"/>
        <v>23</v>
      </c>
      <c r="I32" s="27">
        <v>70</v>
      </c>
      <c r="J32" s="27">
        <v>29153</v>
      </c>
      <c r="K32" s="33">
        <f t="shared" si="2"/>
        <v>29223</v>
      </c>
    </row>
    <row r="33" spans="1:11" s="22" customFormat="1" ht="14.25" customHeight="1">
      <c r="A33" s="13"/>
      <c r="B33" s="14" t="s">
        <v>37</v>
      </c>
      <c r="C33" s="27">
        <f>F33+I33</f>
        <v>17324</v>
      </c>
      <c r="D33" s="27">
        <f>G33+J33</f>
        <v>891</v>
      </c>
      <c r="E33" s="27">
        <f t="shared" si="0"/>
        <v>18215</v>
      </c>
      <c r="F33" s="27">
        <v>8058</v>
      </c>
      <c r="G33" s="27">
        <v>612</v>
      </c>
      <c r="H33" s="27">
        <f t="shared" si="1"/>
        <v>8670</v>
      </c>
      <c r="I33" s="27">
        <v>9266</v>
      </c>
      <c r="J33" s="27">
        <v>279</v>
      </c>
      <c r="K33" s="33">
        <f t="shared" si="2"/>
        <v>9545</v>
      </c>
    </row>
    <row r="34" spans="1:11" s="22" customFormat="1" ht="14.25" customHeight="1">
      <c r="A34" s="13"/>
      <c r="B34" s="14" t="s">
        <v>38</v>
      </c>
      <c r="C34" s="27">
        <f>I34</f>
        <v>34</v>
      </c>
      <c r="D34" s="27">
        <f>G34+J34</f>
        <v>616</v>
      </c>
      <c r="E34" s="27">
        <f t="shared" si="0"/>
        <v>650</v>
      </c>
      <c r="F34" s="27" t="s">
        <v>77</v>
      </c>
      <c r="G34" s="27">
        <v>1</v>
      </c>
      <c r="H34" s="27">
        <f t="shared" si="1"/>
        <v>1</v>
      </c>
      <c r="I34" s="27">
        <v>34</v>
      </c>
      <c r="J34" s="27">
        <v>615</v>
      </c>
      <c r="K34" s="33">
        <f t="shared" si="2"/>
        <v>649</v>
      </c>
    </row>
    <row r="35" spans="1:11" s="22" customFormat="1" ht="14.25" customHeight="1">
      <c r="A35" s="13"/>
      <c r="B35" s="16" t="s">
        <v>39</v>
      </c>
      <c r="C35" s="27" t="s">
        <v>70</v>
      </c>
      <c r="D35" s="27" t="s">
        <v>70</v>
      </c>
      <c r="E35" s="27" t="s">
        <v>70</v>
      </c>
      <c r="F35" s="27" t="s">
        <v>71</v>
      </c>
      <c r="G35" s="27" t="s">
        <v>70</v>
      </c>
      <c r="H35" s="27" t="s">
        <v>70</v>
      </c>
      <c r="I35" s="27" t="s">
        <v>70</v>
      </c>
      <c r="J35" s="27" t="s">
        <v>70</v>
      </c>
      <c r="K35" s="33" t="s">
        <v>82</v>
      </c>
    </row>
    <row r="36" spans="1:11" s="22" customFormat="1" ht="14.25" customHeight="1">
      <c r="A36" s="13"/>
      <c r="B36" s="16" t="s">
        <v>61</v>
      </c>
      <c r="C36" s="27" t="s">
        <v>70</v>
      </c>
      <c r="D36" s="27" t="s">
        <v>70</v>
      </c>
      <c r="E36" s="27" t="s">
        <v>70</v>
      </c>
      <c r="F36" s="27" t="s">
        <v>78</v>
      </c>
      <c r="G36" s="27" t="s">
        <v>79</v>
      </c>
      <c r="H36" s="27" t="s">
        <v>70</v>
      </c>
      <c r="I36" s="27" t="s">
        <v>81</v>
      </c>
      <c r="J36" s="27" t="s">
        <v>70</v>
      </c>
      <c r="K36" s="33" t="s">
        <v>70</v>
      </c>
    </row>
    <row r="37" spans="1:11" s="9" customFormat="1" ht="14.25" customHeight="1">
      <c r="A37" s="34" t="s">
        <v>40</v>
      </c>
      <c r="B37" s="34"/>
      <c r="C37" s="26">
        <f>F37+I37</f>
        <v>45992</v>
      </c>
      <c r="D37" s="26">
        <f>SUM(D38:D46)</f>
        <v>2074430</v>
      </c>
      <c r="E37" s="26">
        <f t="shared" si="0"/>
        <v>2120422</v>
      </c>
      <c r="F37" s="26">
        <f>SUM(F38:F46)</f>
        <v>1552</v>
      </c>
      <c r="G37" s="26">
        <f>SUM(G38:G46)</f>
        <v>133674</v>
      </c>
      <c r="H37" s="26">
        <f t="shared" si="1"/>
        <v>135226</v>
      </c>
      <c r="I37" s="26">
        <f>SUM(I38:I46)</f>
        <v>44440</v>
      </c>
      <c r="J37" s="26">
        <f>SUM(J38:J46)</f>
        <v>1940756</v>
      </c>
      <c r="K37" s="30">
        <f t="shared" si="2"/>
        <v>1985196</v>
      </c>
    </row>
    <row r="38" spans="1:11" s="8" customFormat="1" ht="14.25" customHeight="1">
      <c r="A38" s="21"/>
      <c r="B38" s="24" t="s">
        <v>63</v>
      </c>
      <c r="C38" s="27" t="s">
        <v>70</v>
      </c>
      <c r="D38" s="27" t="s">
        <v>70</v>
      </c>
      <c r="E38" s="27" t="s">
        <v>76</v>
      </c>
      <c r="F38" s="27" t="s">
        <v>70</v>
      </c>
      <c r="G38" s="27" t="s">
        <v>70</v>
      </c>
      <c r="H38" s="27" t="s">
        <v>70</v>
      </c>
      <c r="I38" s="27" t="s">
        <v>70</v>
      </c>
      <c r="J38" s="27" t="s">
        <v>70</v>
      </c>
      <c r="K38" s="33" t="s">
        <v>70</v>
      </c>
    </row>
    <row r="39" spans="1:11" s="22" customFormat="1" ht="14.25" customHeight="1">
      <c r="A39" s="13"/>
      <c r="B39" s="14" t="s">
        <v>41</v>
      </c>
      <c r="C39" s="27">
        <f>I39</f>
        <v>54</v>
      </c>
      <c r="D39" s="27">
        <f>G39+J39</f>
        <v>28515</v>
      </c>
      <c r="E39" s="27">
        <f t="shared" si="0"/>
        <v>28569</v>
      </c>
      <c r="F39" s="27" t="s">
        <v>71</v>
      </c>
      <c r="G39" s="27">
        <v>2716</v>
      </c>
      <c r="H39" s="27">
        <f t="shared" si="1"/>
        <v>2716</v>
      </c>
      <c r="I39" s="27">
        <v>54</v>
      </c>
      <c r="J39" s="27">
        <v>25799</v>
      </c>
      <c r="K39" s="33">
        <f t="shared" si="2"/>
        <v>25853</v>
      </c>
    </row>
    <row r="40" spans="1:11" s="22" customFormat="1" ht="14.25" customHeight="1">
      <c r="A40" s="13"/>
      <c r="B40" s="14" t="s">
        <v>42</v>
      </c>
      <c r="C40" s="27" t="s">
        <v>70</v>
      </c>
      <c r="D40" s="27">
        <f>J40</f>
        <v>150895</v>
      </c>
      <c r="E40" s="27">
        <f t="shared" si="0"/>
        <v>150895</v>
      </c>
      <c r="F40" s="27" t="s">
        <v>70</v>
      </c>
      <c r="G40" s="27" t="s">
        <v>70</v>
      </c>
      <c r="H40" s="27" t="s">
        <v>70</v>
      </c>
      <c r="I40" s="27" t="s">
        <v>70</v>
      </c>
      <c r="J40" s="27">
        <v>150895</v>
      </c>
      <c r="K40" s="33">
        <f t="shared" si="2"/>
        <v>150895</v>
      </c>
    </row>
    <row r="41" spans="1:11" s="22" customFormat="1" ht="14.25" customHeight="1">
      <c r="A41" s="13"/>
      <c r="B41" s="14" t="s">
        <v>43</v>
      </c>
      <c r="C41" s="27">
        <f>I41</f>
        <v>16305</v>
      </c>
      <c r="D41" s="27">
        <f>J41</f>
        <v>97500</v>
      </c>
      <c r="E41" s="27">
        <f t="shared" si="0"/>
        <v>113805</v>
      </c>
      <c r="F41" s="27" t="s">
        <v>70</v>
      </c>
      <c r="G41" s="27" t="s">
        <v>70</v>
      </c>
      <c r="H41" s="27" t="s">
        <v>70</v>
      </c>
      <c r="I41" s="27">
        <v>16305</v>
      </c>
      <c r="J41" s="27">
        <v>97500</v>
      </c>
      <c r="K41" s="33">
        <f t="shared" si="2"/>
        <v>113805</v>
      </c>
    </row>
    <row r="42" spans="1:11" s="22" customFormat="1" ht="14.25" customHeight="1">
      <c r="A42" s="13"/>
      <c r="B42" s="14" t="s">
        <v>0</v>
      </c>
      <c r="C42" s="27">
        <f>I42</f>
        <v>15516</v>
      </c>
      <c r="D42" s="27">
        <f>G42+J42</f>
        <v>1528772</v>
      </c>
      <c r="E42" s="27">
        <f t="shared" si="0"/>
        <v>1544288</v>
      </c>
      <c r="F42" s="27" t="s">
        <v>70</v>
      </c>
      <c r="G42" s="27">
        <v>127149</v>
      </c>
      <c r="H42" s="27">
        <f t="shared" si="1"/>
        <v>127149</v>
      </c>
      <c r="I42" s="27">
        <v>15516</v>
      </c>
      <c r="J42" s="27">
        <v>1401623</v>
      </c>
      <c r="K42" s="33">
        <f t="shared" si="2"/>
        <v>1417139</v>
      </c>
    </row>
    <row r="43" spans="1:11" s="22" customFormat="1" ht="14.25" customHeight="1">
      <c r="A43" s="13"/>
      <c r="B43" s="14" t="s">
        <v>64</v>
      </c>
      <c r="C43" s="27" t="s">
        <v>70</v>
      </c>
      <c r="D43" s="27" t="s">
        <v>70</v>
      </c>
      <c r="E43" s="27" t="s">
        <v>70</v>
      </c>
      <c r="F43" s="27" t="s">
        <v>70</v>
      </c>
      <c r="G43" s="27" t="s">
        <v>70</v>
      </c>
      <c r="H43" s="27" t="s">
        <v>70</v>
      </c>
      <c r="I43" s="27" t="s">
        <v>70</v>
      </c>
      <c r="J43" s="27" t="s">
        <v>70</v>
      </c>
      <c r="K43" s="33" t="s">
        <v>70</v>
      </c>
    </row>
    <row r="44" spans="1:11" s="22" customFormat="1" ht="14.25" customHeight="1">
      <c r="A44" s="13"/>
      <c r="B44" s="14" t="s">
        <v>44</v>
      </c>
      <c r="C44" s="27" t="s">
        <v>70</v>
      </c>
      <c r="D44" s="27">
        <f>J44</f>
        <v>264939</v>
      </c>
      <c r="E44" s="27">
        <f t="shared" si="0"/>
        <v>264939</v>
      </c>
      <c r="F44" s="27" t="s">
        <v>70</v>
      </c>
      <c r="G44" s="27" t="s">
        <v>70</v>
      </c>
      <c r="H44" s="27" t="s">
        <v>70</v>
      </c>
      <c r="I44" s="27" t="s">
        <v>70</v>
      </c>
      <c r="J44" s="27">
        <v>264939</v>
      </c>
      <c r="K44" s="33">
        <f t="shared" si="2"/>
        <v>264939</v>
      </c>
    </row>
    <row r="45" spans="1:11" s="22" customFormat="1" ht="14.25" customHeight="1">
      <c r="A45" s="13"/>
      <c r="B45" s="14" t="s">
        <v>69</v>
      </c>
      <c r="C45" s="27">
        <f>F45+I45</f>
        <v>1600</v>
      </c>
      <c r="D45" s="27" t="s">
        <v>70</v>
      </c>
      <c r="E45" s="27">
        <f t="shared" si="0"/>
        <v>1600</v>
      </c>
      <c r="F45" s="27">
        <v>1552</v>
      </c>
      <c r="G45" s="27" t="s">
        <v>70</v>
      </c>
      <c r="H45" s="27">
        <f t="shared" si="1"/>
        <v>1552</v>
      </c>
      <c r="I45" s="27">
        <v>48</v>
      </c>
      <c r="J45" s="27" t="s">
        <v>70</v>
      </c>
      <c r="K45" s="33">
        <f t="shared" si="2"/>
        <v>48</v>
      </c>
    </row>
    <row r="46" spans="1:11" s="22" customFormat="1" ht="14.25" customHeight="1">
      <c r="A46" s="17"/>
      <c r="B46" s="15" t="s">
        <v>65</v>
      </c>
      <c r="C46" s="27">
        <f>I46</f>
        <v>12517</v>
      </c>
      <c r="D46" s="27">
        <f>G46</f>
        <v>3809</v>
      </c>
      <c r="E46" s="27">
        <f t="shared" si="0"/>
        <v>16326</v>
      </c>
      <c r="F46" s="27" t="s">
        <v>70</v>
      </c>
      <c r="G46" s="27">
        <v>3809</v>
      </c>
      <c r="H46" s="27">
        <f t="shared" si="1"/>
        <v>3809</v>
      </c>
      <c r="I46" s="27">
        <v>12517</v>
      </c>
      <c r="J46" s="27" t="s">
        <v>85</v>
      </c>
      <c r="K46" s="33">
        <f t="shared" si="2"/>
        <v>12517</v>
      </c>
    </row>
    <row r="47" spans="1:11" s="9" customFormat="1" ht="14.25" customHeight="1">
      <c r="A47" s="34" t="s">
        <v>45</v>
      </c>
      <c r="B47" s="34"/>
      <c r="C47" s="26">
        <f>SUM(C48:C49)</f>
        <v>79269</v>
      </c>
      <c r="D47" s="26" t="s">
        <v>70</v>
      </c>
      <c r="E47" s="26">
        <f t="shared" si="0"/>
        <v>79269</v>
      </c>
      <c r="F47" s="26">
        <f>SUM(F48:F49)</f>
        <v>2000</v>
      </c>
      <c r="G47" s="26" t="s">
        <v>70</v>
      </c>
      <c r="H47" s="26">
        <f t="shared" si="1"/>
        <v>2000</v>
      </c>
      <c r="I47" s="26">
        <f>SUM(I48:I49)</f>
        <v>77269</v>
      </c>
      <c r="J47" s="26" t="s">
        <v>70</v>
      </c>
      <c r="K47" s="30">
        <f t="shared" si="2"/>
        <v>77269</v>
      </c>
    </row>
    <row r="48" spans="1:11" s="8" customFormat="1" ht="14.25" customHeight="1">
      <c r="A48" s="23"/>
      <c r="B48" s="25" t="s">
        <v>56</v>
      </c>
      <c r="C48" s="27">
        <f>F48+I48</f>
        <v>79269</v>
      </c>
      <c r="D48" s="27" t="s">
        <v>70</v>
      </c>
      <c r="E48" s="27">
        <f t="shared" si="0"/>
        <v>79269</v>
      </c>
      <c r="F48" s="27">
        <v>2000</v>
      </c>
      <c r="G48" s="27" t="s">
        <v>71</v>
      </c>
      <c r="H48" s="27">
        <f t="shared" si="1"/>
        <v>2000</v>
      </c>
      <c r="I48" s="27">
        <v>77269</v>
      </c>
      <c r="J48" s="27" t="s">
        <v>70</v>
      </c>
      <c r="K48" s="33">
        <f t="shared" si="2"/>
        <v>77269</v>
      </c>
    </row>
    <row r="49" spans="1:11" s="22" customFormat="1" ht="14.25" customHeight="1">
      <c r="A49" s="18"/>
      <c r="B49" s="19" t="s">
        <v>46</v>
      </c>
      <c r="C49" s="27" t="s">
        <v>72</v>
      </c>
      <c r="D49" s="27" t="s">
        <v>70</v>
      </c>
      <c r="E49" s="27" t="s">
        <v>70</v>
      </c>
      <c r="F49" s="27" t="s">
        <v>70</v>
      </c>
      <c r="G49" s="27" t="s">
        <v>70</v>
      </c>
      <c r="H49" s="27" t="s">
        <v>83</v>
      </c>
      <c r="I49" s="27" t="s">
        <v>71</v>
      </c>
      <c r="J49" s="27" t="s">
        <v>70</v>
      </c>
      <c r="K49" s="33" t="s">
        <v>70</v>
      </c>
    </row>
    <row r="50" spans="1:11" s="9" customFormat="1" ht="14.25" customHeight="1">
      <c r="A50" s="34" t="s">
        <v>47</v>
      </c>
      <c r="B50" s="34"/>
      <c r="C50" s="26" t="s">
        <v>70</v>
      </c>
      <c r="D50" s="26" t="s">
        <v>70</v>
      </c>
      <c r="E50" s="26" t="s">
        <v>70</v>
      </c>
      <c r="F50" s="26" t="s">
        <v>70</v>
      </c>
      <c r="G50" s="26" t="s">
        <v>70</v>
      </c>
      <c r="H50" s="26" t="s">
        <v>83</v>
      </c>
      <c r="I50" s="26" t="s">
        <v>70</v>
      </c>
      <c r="J50" s="26" t="s">
        <v>71</v>
      </c>
      <c r="K50" s="30" t="s">
        <v>70</v>
      </c>
    </row>
    <row r="51" spans="1:11" s="22" customFormat="1" ht="14.25" customHeight="1">
      <c r="A51" s="13"/>
      <c r="B51" s="14" t="s">
        <v>48</v>
      </c>
      <c r="C51" s="27" t="s">
        <v>70</v>
      </c>
      <c r="D51" s="27" t="s">
        <v>70</v>
      </c>
      <c r="E51" s="27" t="s">
        <v>70</v>
      </c>
      <c r="F51" s="27" t="s">
        <v>70</v>
      </c>
      <c r="G51" s="27" t="s">
        <v>70</v>
      </c>
      <c r="H51" s="27" t="s">
        <v>70</v>
      </c>
      <c r="I51" s="27" t="s">
        <v>70</v>
      </c>
      <c r="J51" s="27" t="s">
        <v>70</v>
      </c>
      <c r="K51" s="33" t="s">
        <v>70</v>
      </c>
    </row>
    <row r="52" spans="1:11" s="22" customFormat="1" ht="14.25" customHeight="1">
      <c r="A52" s="13"/>
      <c r="B52" s="20" t="s">
        <v>66</v>
      </c>
      <c r="C52" s="27" t="s">
        <v>70</v>
      </c>
      <c r="D52" s="27" t="s">
        <v>70</v>
      </c>
      <c r="E52" s="27" t="s">
        <v>70</v>
      </c>
      <c r="F52" s="27" t="s">
        <v>70</v>
      </c>
      <c r="G52" s="27" t="s">
        <v>70</v>
      </c>
      <c r="H52" s="27" t="s">
        <v>84</v>
      </c>
      <c r="I52" s="27" t="s">
        <v>70</v>
      </c>
      <c r="J52" s="27" t="s">
        <v>70</v>
      </c>
      <c r="K52" s="33" t="s">
        <v>70</v>
      </c>
    </row>
    <row r="53" spans="1:11" s="9" customFormat="1" ht="14.25" customHeight="1">
      <c r="A53" s="34" t="s">
        <v>49</v>
      </c>
      <c r="B53" s="34"/>
      <c r="C53" s="26">
        <f>SUM(C54:C58)</f>
        <v>319533</v>
      </c>
      <c r="D53" s="26">
        <f>SUM(D54:D58)</f>
        <v>195410</v>
      </c>
      <c r="E53" s="26">
        <f t="shared" si="0"/>
        <v>514943</v>
      </c>
      <c r="F53" s="26">
        <f>SUM(F54:F58)</f>
        <v>49769</v>
      </c>
      <c r="G53" s="26">
        <f>SUM(G54:G58)</f>
        <v>116331</v>
      </c>
      <c r="H53" s="26">
        <f t="shared" si="1"/>
        <v>166100</v>
      </c>
      <c r="I53" s="26">
        <f>SUM(I54:I58)</f>
        <v>269764</v>
      </c>
      <c r="J53" s="26">
        <f>SUM(J54:J58)</f>
        <v>79079</v>
      </c>
      <c r="K53" s="30">
        <f t="shared" si="2"/>
        <v>348843</v>
      </c>
    </row>
    <row r="54" spans="1:11" s="22" customFormat="1" ht="14.25" customHeight="1">
      <c r="A54" s="13"/>
      <c r="B54" s="14" t="s">
        <v>50</v>
      </c>
      <c r="C54" s="27">
        <f>F54+I54</f>
        <v>154139</v>
      </c>
      <c r="D54" s="27">
        <f>G54+J54</f>
        <v>195410</v>
      </c>
      <c r="E54" s="27">
        <f t="shared" si="0"/>
        <v>349549</v>
      </c>
      <c r="F54" s="27">
        <v>49769</v>
      </c>
      <c r="G54" s="27">
        <v>116331</v>
      </c>
      <c r="H54" s="27">
        <f t="shared" si="1"/>
        <v>166100</v>
      </c>
      <c r="I54" s="27">
        <v>104370</v>
      </c>
      <c r="J54" s="27">
        <v>79079</v>
      </c>
      <c r="K54" s="33">
        <f t="shared" si="2"/>
        <v>183449</v>
      </c>
    </row>
    <row r="55" spans="1:11" s="22" customFormat="1" ht="14.25" customHeight="1">
      <c r="A55" s="13"/>
      <c r="B55" s="14" t="s">
        <v>51</v>
      </c>
      <c r="C55" s="27">
        <f>I55</f>
        <v>161135</v>
      </c>
      <c r="D55" s="27" t="s">
        <v>70</v>
      </c>
      <c r="E55" s="27">
        <f t="shared" si="0"/>
        <v>161135</v>
      </c>
      <c r="F55" s="27" t="s">
        <v>70</v>
      </c>
      <c r="G55" s="27" t="s">
        <v>70</v>
      </c>
      <c r="H55" s="27" t="s">
        <v>71</v>
      </c>
      <c r="I55" s="27">
        <v>161135</v>
      </c>
      <c r="J55" s="27" t="s">
        <v>70</v>
      </c>
      <c r="K55" s="33">
        <f t="shared" si="2"/>
        <v>161135</v>
      </c>
    </row>
    <row r="56" spans="1:11" s="22" customFormat="1" ht="14.25" customHeight="1">
      <c r="A56" s="13"/>
      <c r="B56" s="14" t="s">
        <v>52</v>
      </c>
      <c r="C56" s="27" t="s">
        <v>70</v>
      </c>
      <c r="D56" s="27" t="s">
        <v>70</v>
      </c>
      <c r="E56" s="27" t="s">
        <v>70</v>
      </c>
      <c r="F56" s="27" t="s">
        <v>70</v>
      </c>
      <c r="G56" s="27" t="s">
        <v>70</v>
      </c>
      <c r="H56" s="27" t="s">
        <v>72</v>
      </c>
      <c r="I56" s="27" t="s">
        <v>70</v>
      </c>
      <c r="J56" s="27" t="s">
        <v>70</v>
      </c>
      <c r="K56" s="33" t="s">
        <v>70</v>
      </c>
    </row>
    <row r="57" spans="1:11" s="22" customFormat="1" ht="14.25" customHeight="1">
      <c r="A57" s="13"/>
      <c r="B57" s="14" t="s">
        <v>53</v>
      </c>
      <c r="C57" s="27">
        <f>I57</f>
        <v>1120</v>
      </c>
      <c r="D57" s="27" t="s">
        <v>70</v>
      </c>
      <c r="E57" s="27">
        <f t="shared" si="0"/>
        <v>1120</v>
      </c>
      <c r="F57" s="27" t="s">
        <v>70</v>
      </c>
      <c r="G57" s="27" t="s">
        <v>70</v>
      </c>
      <c r="H57" s="27" t="s">
        <v>71</v>
      </c>
      <c r="I57" s="27">
        <v>1120</v>
      </c>
      <c r="J57" s="27" t="s">
        <v>70</v>
      </c>
      <c r="K57" s="33">
        <f t="shared" si="2"/>
        <v>1120</v>
      </c>
    </row>
    <row r="58" spans="1:11" s="22" customFormat="1" ht="14.25" customHeight="1">
      <c r="A58" s="13"/>
      <c r="B58" s="14" t="s">
        <v>54</v>
      </c>
      <c r="C58" s="27">
        <f>I58</f>
        <v>3139</v>
      </c>
      <c r="D58" s="27" t="s">
        <v>70</v>
      </c>
      <c r="E58" s="27">
        <f t="shared" si="0"/>
        <v>3139</v>
      </c>
      <c r="F58" s="27" t="s">
        <v>70</v>
      </c>
      <c r="G58" s="27" t="s">
        <v>70</v>
      </c>
      <c r="H58" s="27" t="s">
        <v>70</v>
      </c>
      <c r="I58" s="27">
        <v>3139</v>
      </c>
      <c r="J58" s="27" t="s">
        <v>70</v>
      </c>
      <c r="K58" s="33">
        <f t="shared" si="2"/>
        <v>3139</v>
      </c>
    </row>
    <row r="59" spans="1:11" s="9" customFormat="1" ht="14.25" customHeight="1">
      <c r="A59" s="34" t="s">
        <v>55</v>
      </c>
      <c r="B59" s="34"/>
      <c r="C59" s="26" t="s">
        <v>72</v>
      </c>
      <c r="D59" s="26" t="s">
        <v>70</v>
      </c>
      <c r="E59" s="26" t="s">
        <v>70</v>
      </c>
      <c r="F59" s="26" t="s">
        <v>70</v>
      </c>
      <c r="G59" s="26" t="s">
        <v>70</v>
      </c>
      <c r="H59" s="26" t="s">
        <v>70</v>
      </c>
      <c r="I59" s="26" t="s">
        <v>70</v>
      </c>
      <c r="J59" s="26" t="s">
        <v>70</v>
      </c>
      <c r="K59" s="30" t="s">
        <v>70</v>
      </c>
    </row>
    <row r="60" spans="1:11" s="9" customFormat="1" ht="14.25" customHeight="1">
      <c r="A60" s="35" t="s">
        <v>67</v>
      </c>
      <c r="B60" s="35"/>
      <c r="C60" s="31">
        <f>I60</f>
        <v>396295</v>
      </c>
      <c r="D60" s="31">
        <f>J60</f>
        <v>416860</v>
      </c>
      <c r="E60" s="31">
        <f t="shared" si="0"/>
        <v>813155</v>
      </c>
      <c r="F60" s="31" t="s">
        <v>70</v>
      </c>
      <c r="G60" s="31" t="s">
        <v>70</v>
      </c>
      <c r="H60" s="31" t="s">
        <v>70</v>
      </c>
      <c r="I60" s="31">
        <v>396295</v>
      </c>
      <c r="J60" s="31">
        <v>416860</v>
      </c>
      <c r="K60" s="32">
        <f t="shared" si="2"/>
        <v>813155</v>
      </c>
    </row>
    <row r="61" ht="13.5">
      <c r="K61" s="28"/>
    </row>
    <row r="62" spans="3:11" ht="13.5">
      <c r="C62" s="12"/>
      <c r="D62" s="12"/>
      <c r="E62" s="12"/>
      <c r="F62" s="12"/>
      <c r="G62" s="12"/>
      <c r="H62" s="12"/>
      <c r="I62" s="12"/>
      <c r="J62" s="12"/>
      <c r="K62" s="12"/>
    </row>
  </sheetData>
  <sheetProtection/>
  <mergeCells count="18">
    <mergeCell ref="A37:B37"/>
    <mergeCell ref="A1:K1"/>
    <mergeCell ref="A2:K2"/>
    <mergeCell ref="A3:B3"/>
    <mergeCell ref="A4:B5"/>
    <mergeCell ref="C4:E4"/>
    <mergeCell ref="F4:H4"/>
    <mergeCell ref="I4:K4"/>
    <mergeCell ref="A47:B47"/>
    <mergeCell ref="A50:B50"/>
    <mergeCell ref="A53:B53"/>
    <mergeCell ref="A59:B59"/>
    <mergeCell ref="A60:B60"/>
    <mergeCell ref="A6:B6"/>
    <mergeCell ref="A7:B7"/>
    <mergeCell ref="A10:B10"/>
    <mergeCell ref="A14:B14"/>
    <mergeCell ref="A23:B23"/>
  </mergeCells>
  <printOptions horizontalCentered="1"/>
  <pageMargins left="0.1968503937007874" right="0.1968503937007874" top="0.5905511811023623" bottom="0.3937007874015748" header="0.1968503937007874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ﾐｽﾞﾉ ﾓﾄﾀｶ</cp:lastModifiedBy>
  <cp:lastPrinted>2016-02-01T07:19:54Z</cp:lastPrinted>
  <dcterms:created xsi:type="dcterms:W3CDTF">2013-07-11T05:00:01Z</dcterms:created>
  <dcterms:modified xsi:type="dcterms:W3CDTF">2017-03-02T01:49:53Z</dcterms:modified>
  <cp:category/>
  <cp:version/>
  <cp:contentType/>
  <cp:contentStatus/>
</cp:coreProperties>
</file>